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SERSTORE-1\FolderRedir$\m127mgros\Documents\"/>
    </mc:Choice>
  </mc:AlternateContent>
  <bookViews>
    <workbookView xWindow="0" yWindow="0" windowWidth="27870" windowHeight="14685"/>
  </bookViews>
  <sheets>
    <sheet name="Vorlag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1" l="1"/>
  <c r="U22" i="1" l="1"/>
  <c r="V49" i="1" l="1"/>
  <c r="V39" i="1" s="1"/>
  <c r="V37" i="1"/>
  <c r="M49" i="1"/>
  <c r="V41" i="1" l="1"/>
  <c r="H47" i="1" l="1"/>
  <c r="J64" i="1"/>
  <c r="A55" i="1"/>
  <c r="J42" i="1"/>
  <c r="J41" i="1"/>
  <c r="J37" i="1"/>
  <c r="J36" i="1"/>
  <c r="J35" i="1"/>
  <c r="J34" i="1"/>
  <c r="Q13" i="1"/>
  <c r="Y11" i="1"/>
  <c r="W11" i="1"/>
  <c r="U11" i="1"/>
  <c r="S11" i="1"/>
  <c r="Q9" i="1"/>
  <c r="Q8" i="1"/>
  <c r="R13" i="1"/>
  <c r="Z11" i="1"/>
  <c r="X11" i="1"/>
  <c r="V11" i="1"/>
  <c r="T11" i="1"/>
  <c r="R11" i="1"/>
  <c r="P6" i="1"/>
  <c r="J39" i="1" l="1"/>
  <c r="J67" i="1" l="1"/>
  <c r="J70" i="1" s="1"/>
  <c r="J30" i="1"/>
  <c r="J25" i="1"/>
  <c r="F44" i="1" l="1"/>
  <c r="J44" i="1" s="1"/>
  <c r="J45" i="1" s="1"/>
  <c r="H46" i="1" l="1"/>
  <c r="H48" i="1" s="1"/>
</calcChain>
</file>

<file path=xl/sharedStrings.xml><?xml version="1.0" encoding="utf-8"?>
<sst xmlns="http://schemas.openxmlformats.org/spreadsheetml/2006/main" count="221" uniqueCount="189">
  <si>
    <t>(Berechnung Einkommen, Vermögen: eigene wirtschaftliche Leistungsfähigkeit/Finanzkraft)</t>
  </si>
  <si>
    <t>Gesuchsteller/in</t>
  </si>
  <si>
    <t>Name/Vorname</t>
  </si>
  <si>
    <t>wohnhaft (Adresse)</t>
  </si>
  <si>
    <t>Zivilstand</t>
  </si>
  <si>
    <t>ledig</t>
  </si>
  <si>
    <t>verheiratet</t>
  </si>
  <si>
    <t>getrennt</t>
  </si>
  <si>
    <t>geschieden</t>
  </si>
  <si>
    <t>verwitwet</t>
  </si>
  <si>
    <t>Geb.Datum</t>
  </si>
  <si>
    <t>Berechnung Einkommen</t>
  </si>
  <si>
    <t>(bitte Belege beifügen)</t>
  </si>
  <si>
    <t>Anrechnung Reinvermögen</t>
  </si>
  <si>
    <t>*</t>
  </si>
  <si>
    <t>Gesamteinkommen / Jahr</t>
  </si>
  <si>
    <t>./. Kinderabzug</t>
  </si>
  <si>
    <t>Anzahl Kinder</t>
  </si>
  <si>
    <t>-</t>
  </si>
  <si>
    <t>Einkommen durchschnittlich pro Monat</t>
  </si>
  <si>
    <t>Beitrag Gemeinde CHF/Std.</t>
  </si>
  <si>
    <t>)</t>
  </si>
  <si>
    <t>Berechnung Vermögen</t>
  </si>
  <si>
    <t>PC-, Bankkonti</t>
  </si>
  <si>
    <t>Wertschriften (Obligationen, Aktien etc.)</t>
  </si>
  <si>
    <t>Adresse</t>
  </si>
  <si>
    <t>Motorfahrzeuge (Zeitwert)</t>
  </si>
  <si>
    <t xml:space="preserve">Marke, Typ </t>
  </si>
  <si>
    <t>Baujahr</t>
  </si>
  <si>
    <t>Anderes Vermögen (unverteilte Erbschaften etc.)</t>
  </si>
  <si>
    <t>Aktivvermögen</t>
  </si>
  <si>
    <t>Schulden (Kreditschulden, Hypothekarschulden etc.)</t>
  </si>
  <si>
    <t>Reinvermögen</t>
  </si>
  <si>
    <t>Massgebend für Anrechnung Einkommen</t>
  </si>
  <si>
    <t xml:space="preserve">Notwendige Betreuungsstunden pro Monat ca. </t>
  </si>
  <si>
    <t>Total Stunden</t>
  </si>
  <si>
    <t>Institution/Krippe:</t>
  </si>
  <si>
    <t>Einkommensberechnung</t>
  </si>
  <si>
    <r>
      <rPr>
        <b/>
        <sz val="10"/>
        <rFont val="Arial"/>
        <family val="2"/>
      </rPr>
      <t>Tabelle zur Ermittlung der Gemeinde- bzw. Elternbeiträge</t>
    </r>
  </si>
  <si>
    <t>gültig ab 1. Juli 2019</t>
  </si>
  <si>
    <t>Alle Personen im gleichen Haushalt</t>
  </si>
  <si>
    <t>Pensum in %</t>
  </si>
  <si>
    <t>in eingetragener Partnerschaft</t>
  </si>
  <si>
    <t>Sohn/Tochter/ PartnerIn</t>
  </si>
  <si>
    <t>Beiträge Konkubinats- / WohnpartnerIn (fix CHF 1'500.--/mtl.)</t>
  </si>
  <si>
    <t>./. Freibetrag Einzelperson CHF 30'000 / Ehepaar;eing.Part.schaft CHF 50'000)</t>
  </si>
  <si>
    <t>Anz.</t>
  </si>
  <si>
    <t>Anzahl im gleichen Haushalt lebender Personen</t>
  </si>
  <si>
    <t xml:space="preserve">Kinder mit Anrecht auf Kinder-/Ausb.Zul. </t>
  </si>
  <si>
    <t>EhepartnerIn / eing.Partnerschaft</t>
  </si>
  <si>
    <t>Konkubinats- / LebenspartnerIn</t>
  </si>
  <si>
    <t>Total Personen im gleichen Haushalt</t>
  </si>
  <si>
    <t>Angaben aus letzter def. Steuerveranlagung</t>
  </si>
  <si>
    <t>Veranlagungsjahr</t>
  </si>
  <si>
    <t>Angaben Steuerabteilung</t>
  </si>
  <si>
    <t>Datum/Unterschrift Gesuchsteller/in:</t>
  </si>
  <si>
    <t>Bei Rückfragen der Gemeinde bitte Angabe der Telefonnummer:</t>
  </si>
  <si>
    <t>Letzte definitive Steuerveranlagung</t>
  </si>
  <si>
    <t>Einkünfte</t>
  </si>
  <si>
    <t>Ziffer 399</t>
  </si>
  <si>
    <t>Jahr CHF</t>
  </si>
  <si>
    <t xml:space="preserve">Übrige Einkünfte </t>
  </si>
  <si>
    <t>Ziffer 400 - 420</t>
  </si>
  <si>
    <t>bei wesentlich veränderten Verhältnissen</t>
  </si>
  <si>
    <t>(x 12 / x 13)</t>
  </si>
  <si>
    <t>Unterhaltsbeiträge Kinder</t>
  </si>
  <si>
    <t>Übriges Einkommen</t>
  </si>
  <si>
    <t>x12</t>
  </si>
  <si>
    <t>§ 5 Abs. 5c Regl.</t>
  </si>
  <si>
    <t xml:space="preserve">§ 5 Abs. 6b Regl. </t>
  </si>
  <si>
    <t>(massgebend für Einstufung)</t>
  </si>
  <si>
    <t>Abzüge / Unterhaltsbeiträge bezahlt</t>
  </si>
  <si>
    <t>Ziffer 570</t>
  </si>
  <si>
    <t xml:space="preserve">                Unterhaltsbeiträge Kinder</t>
  </si>
  <si>
    <t>Ziffer 575</t>
  </si>
  <si>
    <t>Monat CHF</t>
  </si>
  <si>
    <t>Unterhaltsbeiträge zugesprochen/erhalten eigene</t>
  </si>
  <si>
    <t>Ersatzeinkommen wie AHV, IV, Kr'Taggeld etc.</t>
  </si>
  <si>
    <t xml:space="preserve">Reinvermögen </t>
  </si>
  <si>
    <t>Ziffer 899</t>
  </si>
  <si>
    <t xml:space="preserve">J. </t>
  </si>
  <si>
    <t>Liegenschaften (Katasterwert) Parz.Nr.</t>
  </si>
  <si>
    <t>Einstufung gemäss Tariftabelle</t>
  </si>
  <si>
    <t>Eigener Beitrag CHF pro Std.</t>
  </si>
  <si>
    <r>
      <rPr>
        <i/>
        <sz val="10"/>
        <rFont val="Arial"/>
        <family val="2"/>
      </rPr>
      <t xml:space="preserve">§ 5 FEB-Reglement </t>
    </r>
    <r>
      <rPr>
        <sz val="12"/>
        <rFont val="Arial"/>
        <family val="2"/>
      </rPr>
      <t>(bitte Belege beifügen)</t>
    </r>
  </si>
  <si>
    <t>(</t>
  </si>
  <si>
    <r>
      <rPr>
        <b/>
        <sz val="12"/>
        <rFont val="Arial"/>
        <family val="2"/>
      </rPr>
      <t>Anhang 1 zum FEB-Reglement der Gemeinde Sissach:</t>
    </r>
  </si>
  <si>
    <r>
      <rPr>
        <sz val="10"/>
        <rFont val="Arial"/>
        <family val="2"/>
      </rPr>
      <t>2'200</t>
    </r>
  </si>
  <si>
    <r>
      <rPr>
        <sz val="10"/>
        <rFont val="Arial"/>
        <family val="2"/>
      </rPr>
      <t>2'300</t>
    </r>
  </si>
  <si>
    <r>
      <rPr>
        <sz val="10"/>
        <rFont val="Arial"/>
        <family val="2"/>
      </rPr>
      <t>2'400</t>
    </r>
  </si>
  <si>
    <r>
      <rPr>
        <sz val="10"/>
        <rFont val="Arial"/>
        <family val="2"/>
      </rPr>
      <t>2'500</t>
    </r>
  </si>
  <si>
    <r>
      <rPr>
        <sz val="10"/>
        <rFont val="Arial"/>
        <family val="2"/>
      </rPr>
      <t>2'600</t>
    </r>
  </si>
  <si>
    <r>
      <rPr>
        <sz val="10"/>
        <rFont val="Arial"/>
        <family val="2"/>
      </rPr>
      <t>2'700</t>
    </r>
  </si>
  <si>
    <r>
      <rPr>
        <sz val="10"/>
        <rFont val="Arial"/>
        <family val="2"/>
      </rPr>
      <t>2'800</t>
    </r>
  </si>
  <si>
    <r>
      <rPr>
        <sz val="10"/>
        <rFont val="Arial"/>
        <family val="2"/>
      </rPr>
      <t>2'900</t>
    </r>
  </si>
  <si>
    <r>
      <rPr>
        <sz val="10"/>
        <rFont val="Arial"/>
        <family val="2"/>
      </rPr>
      <t>3'000</t>
    </r>
  </si>
  <si>
    <r>
      <rPr>
        <sz val="10"/>
        <rFont val="Arial"/>
        <family val="2"/>
      </rPr>
      <t>3'100</t>
    </r>
  </si>
  <si>
    <r>
      <rPr>
        <sz val="10"/>
        <rFont val="Arial"/>
        <family val="2"/>
      </rPr>
      <t>3'200</t>
    </r>
  </si>
  <si>
    <r>
      <rPr>
        <sz val="10"/>
        <rFont val="Arial"/>
        <family val="2"/>
      </rPr>
      <t>3'300</t>
    </r>
  </si>
  <si>
    <r>
      <rPr>
        <sz val="10"/>
        <rFont val="Arial"/>
        <family val="2"/>
      </rPr>
      <t>3'400</t>
    </r>
  </si>
  <si>
    <r>
      <rPr>
        <sz val="10"/>
        <rFont val="Arial"/>
        <family val="2"/>
      </rPr>
      <t>3'500</t>
    </r>
  </si>
  <si>
    <r>
      <rPr>
        <sz val="10"/>
        <rFont val="Arial"/>
        <family val="2"/>
      </rPr>
      <t>3'600</t>
    </r>
  </si>
  <si>
    <r>
      <rPr>
        <sz val="10"/>
        <rFont val="Arial"/>
        <family val="2"/>
      </rPr>
      <t>3'700</t>
    </r>
  </si>
  <si>
    <r>
      <rPr>
        <sz val="10"/>
        <rFont val="Arial"/>
        <family val="2"/>
      </rPr>
      <t>3'800</t>
    </r>
  </si>
  <si>
    <r>
      <rPr>
        <sz val="10"/>
        <rFont val="Arial"/>
        <family val="2"/>
      </rPr>
      <t>3'900</t>
    </r>
  </si>
  <si>
    <r>
      <rPr>
        <sz val="10"/>
        <rFont val="Arial"/>
        <family val="2"/>
      </rPr>
      <t>4'000</t>
    </r>
  </si>
  <si>
    <r>
      <rPr>
        <sz val="10"/>
        <rFont val="Arial"/>
        <family val="2"/>
      </rPr>
      <t>4'100</t>
    </r>
  </si>
  <si>
    <r>
      <rPr>
        <sz val="10"/>
        <rFont val="Arial"/>
        <family val="2"/>
      </rPr>
      <t>4'200</t>
    </r>
  </si>
  <si>
    <r>
      <rPr>
        <sz val="10"/>
        <rFont val="Arial"/>
        <family val="2"/>
      </rPr>
      <t>4'300</t>
    </r>
  </si>
  <si>
    <r>
      <rPr>
        <sz val="10"/>
        <rFont val="Arial"/>
        <family val="2"/>
      </rPr>
      <t>4'400</t>
    </r>
  </si>
  <si>
    <r>
      <rPr>
        <sz val="10"/>
        <rFont val="Arial"/>
        <family val="2"/>
      </rPr>
      <t>4'500</t>
    </r>
  </si>
  <si>
    <r>
      <rPr>
        <sz val="10"/>
        <rFont val="Arial"/>
        <family val="2"/>
      </rPr>
      <t>4'600</t>
    </r>
  </si>
  <si>
    <r>
      <rPr>
        <sz val="10"/>
        <rFont val="Arial"/>
        <family val="2"/>
      </rPr>
      <t>4'700</t>
    </r>
  </si>
  <si>
    <r>
      <rPr>
        <sz val="10"/>
        <rFont val="Arial"/>
        <family val="2"/>
      </rPr>
      <t>4'800</t>
    </r>
  </si>
  <si>
    <r>
      <rPr>
        <sz val="10"/>
        <rFont val="Arial"/>
        <family val="2"/>
      </rPr>
      <t>4'900</t>
    </r>
  </si>
  <si>
    <r>
      <rPr>
        <sz val="10"/>
        <rFont val="Arial"/>
        <family val="2"/>
      </rPr>
      <t>5'000</t>
    </r>
  </si>
  <si>
    <r>
      <rPr>
        <sz val="10"/>
        <rFont val="Arial"/>
        <family val="2"/>
      </rPr>
      <t>5'100</t>
    </r>
  </si>
  <si>
    <r>
      <rPr>
        <sz val="10"/>
        <rFont val="Arial"/>
        <family val="2"/>
      </rPr>
      <t>5'200</t>
    </r>
  </si>
  <si>
    <r>
      <rPr>
        <sz val="10"/>
        <rFont val="Arial"/>
        <family val="2"/>
      </rPr>
      <t>5'300</t>
    </r>
  </si>
  <si>
    <r>
      <rPr>
        <sz val="10"/>
        <rFont val="Arial"/>
        <family val="2"/>
      </rPr>
      <t>5'400</t>
    </r>
  </si>
  <si>
    <r>
      <rPr>
        <sz val="10"/>
        <rFont val="Arial"/>
        <family val="2"/>
      </rPr>
      <t>5'500</t>
    </r>
  </si>
  <si>
    <r>
      <rPr>
        <sz val="10"/>
        <rFont val="Arial"/>
        <family val="2"/>
      </rPr>
      <t>5'600</t>
    </r>
  </si>
  <si>
    <r>
      <rPr>
        <sz val="10"/>
        <rFont val="Arial"/>
        <family val="2"/>
      </rPr>
      <t>5'700</t>
    </r>
  </si>
  <si>
    <r>
      <rPr>
        <sz val="10"/>
        <rFont val="Arial"/>
        <family val="2"/>
      </rPr>
      <t>5'800</t>
    </r>
  </si>
  <si>
    <r>
      <rPr>
        <sz val="10"/>
        <rFont val="Arial"/>
        <family val="2"/>
      </rPr>
      <t>5'900</t>
    </r>
  </si>
  <si>
    <r>
      <rPr>
        <sz val="10"/>
        <rFont val="Arial"/>
        <family val="2"/>
      </rPr>
      <t>6'000</t>
    </r>
  </si>
  <si>
    <r>
      <rPr>
        <sz val="10"/>
        <rFont val="Arial"/>
        <family val="2"/>
      </rPr>
      <t>6'100</t>
    </r>
  </si>
  <si>
    <r>
      <rPr>
        <sz val="10"/>
        <rFont val="Arial"/>
        <family val="2"/>
      </rPr>
      <t>6'200</t>
    </r>
  </si>
  <si>
    <r>
      <rPr>
        <sz val="10"/>
        <rFont val="Arial"/>
        <family val="2"/>
      </rPr>
      <t>6'300</t>
    </r>
  </si>
  <si>
    <r>
      <rPr>
        <sz val="10"/>
        <rFont val="Arial"/>
        <family val="2"/>
      </rPr>
      <t>6'400</t>
    </r>
  </si>
  <si>
    <r>
      <rPr>
        <sz val="10"/>
        <rFont val="Arial"/>
        <family val="2"/>
      </rPr>
      <t>6'500</t>
    </r>
  </si>
  <si>
    <r>
      <rPr>
        <sz val="10"/>
        <rFont val="Arial"/>
        <family val="2"/>
      </rPr>
      <t>6'600</t>
    </r>
  </si>
  <si>
    <r>
      <rPr>
        <sz val="10"/>
        <rFont val="Arial"/>
        <family val="2"/>
      </rPr>
      <t>6'700</t>
    </r>
  </si>
  <si>
    <r>
      <rPr>
        <sz val="10"/>
        <rFont val="Arial"/>
        <family val="2"/>
      </rPr>
      <t>6'800</t>
    </r>
  </si>
  <si>
    <r>
      <rPr>
        <sz val="10"/>
        <rFont val="Arial"/>
        <family val="2"/>
      </rPr>
      <t>6'900</t>
    </r>
  </si>
  <si>
    <r>
      <rPr>
        <sz val="10"/>
        <rFont val="Arial"/>
        <family val="2"/>
      </rPr>
      <t>7'000</t>
    </r>
  </si>
  <si>
    <r>
      <rPr>
        <sz val="10"/>
        <rFont val="Arial"/>
        <family val="2"/>
      </rPr>
      <t>7'100</t>
    </r>
  </si>
  <si>
    <r>
      <rPr>
        <sz val="10"/>
        <rFont val="Arial"/>
        <family val="2"/>
      </rPr>
      <t>7'200</t>
    </r>
  </si>
  <si>
    <r>
      <rPr>
        <sz val="10"/>
        <rFont val="Arial"/>
        <family val="2"/>
      </rPr>
      <t>7'300</t>
    </r>
  </si>
  <si>
    <r>
      <rPr>
        <sz val="10"/>
        <rFont val="Arial"/>
        <family val="2"/>
      </rPr>
      <t>7'400</t>
    </r>
  </si>
  <si>
    <r>
      <rPr>
        <sz val="10"/>
        <rFont val="Arial"/>
        <family val="2"/>
      </rPr>
      <t>7'500</t>
    </r>
  </si>
  <si>
    <r>
      <rPr>
        <sz val="10"/>
        <rFont val="Arial"/>
        <family val="2"/>
      </rPr>
      <t>7'600</t>
    </r>
  </si>
  <si>
    <r>
      <rPr>
        <sz val="10"/>
        <rFont val="Arial"/>
        <family val="2"/>
      </rPr>
      <t>7'700</t>
    </r>
  </si>
  <si>
    <r>
      <rPr>
        <sz val="10"/>
        <rFont val="Arial"/>
        <family val="2"/>
      </rPr>
      <t>7'800</t>
    </r>
  </si>
  <si>
    <r>
      <rPr>
        <sz val="10"/>
        <rFont val="Arial"/>
        <family val="2"/>
      </rPr>
      <t>7'900</t>
    </r>
  </si>
  <si>
    <r>
      <rPr>
        <sz val="10"/>
        <rFont val="Arial"/>
        <family val="2"/>
      </rPr>
      <t>8'000</t>
    </r>
  </si>
  <si>
    <r>
      <rPr>
        <sz val="10"/>
        <rFont val="Arial"/>
        <family val="2"/>
      </rPr>
      <t>8'100</t>
    </r>
  </si>
  <si>
    <r>
      <rPr>
        <sz val="10"/>
        <rFont val="Arial"/>
        <family val="2"/>
      </rPr>
      <t>8'200</t>
    </r>
  </si>
  <si>
    <r>
      <rPr>
        <sz val="10"/>
        <rFont val="Arial"/>
        <family val="2"/>
      </rPr>
      <t>8'300</t>
    </r>
  </si>
  <si>
    <r>
      <rPr>
        <sz val="10"/>
        <rFont val="Arial"/>
        <family val="2"/>
      </rPr>
      <t>8'400</t>
    </r>
  </si>
  <si>
    <r>
      <rPr>
        <sz val="10"/>
        <rFont val="Arial"/>
        <family val="2"/>
      </rPr>
      <t>8'500</t>
    </r>
  </si>
  <si>
    <r>
      <rPr>
        <sz val="10"/>
        <rFont val="Arial"/>
        <family val="2"/>
      </rPr>
      <t>8'600</t>
    </r>
  </si>
  <si>
    <r>
      <rPr>
        <sz val="10"/>
        <rFont val="Arial"/>
        <family val="2"/>
      </rPr>
      <t>8'700</t>
    </r>
  </si>
  <si>
    <r>
      <rPr>
        <sz val="10"/>
        <rFont val="Arial"/>
        <family val="2"/>
      </rPr>
      <t>8'800</t>
    </r>
  </si>
  <si>
    <r>
      <t xml:space="preserve">Massgebendes Monatseinkommen                                                </t>
    </r>
    <r>
      <rPr>
        <sz val="10"/>
        <rFont val="Arial"/>
        <family val="2"/>
      </rPr>
      <t>(bis zu CHF ...)</t>
    </r>
  </si>
  <si>
    <r>
      <rPr>
        <b/>
        <sz val="10"/>
        <rFont val="Arial"/>
        <family val="2"/>
      </rPr>
      <t xml:space="preserve">Tarif
Erziehungsberechtigte (VTOB)
</t>
    </r>
    <r>
      <rPr>
        <sz val="10"/>
        <rFont val="Arial"/>
        <family val="2"/>
      </rPr>
      <t>(CHF pro Std. &amp; Kind)</t>
    </r>
  </si>
  <si>
    <r>
      <rPr>
        <b/>
        <sz val="10"/>
        <rFont val="Arial"/>
        <family val="2"/>
      </rPr>
      <t xml:space="preserve">Gemeindebeitrag
</t>
    </r>
    <r>
      <rPr>
        <sz val="10"/>
        <rFont val="Arial"/>
        <family val="2"/>
      </rPr>
      <t>(CHFpro Std. &amp; Kind)</t>
    </r>
  </si>
  <si>
    <t>Übrige Einkünfte</t>
  </si>
  <si>
    <t>Abzüge</t>
  </si>
  <si>
    <t>Unterhaltsbeiträge</t>
  </si>
  <si>
    <t>Saldo Einkommen</t>
  </si>
  <si>
    <t>Vermögensverzehr Anrechnung</t>
  </si>
  <si>
    <t>massgebendes Einkommen Berechnung FEB</t>
  </si>
  <si>
    <t>Berechnung Vermögensverzehr</t>
  </si>
  <si>
    <t>abzgl. Ehepaar / eing. Partnerschaft</t>
  </si>
  <si>
    <t xml:space="preserve">           Alleinerziehend, nicht-gef.Partn.</t>
  </si>
  <si>
    <t>Saldo Vermögen für Einkommensanrechnung</t>
  </si>
  <si>
    <t>Sissach, ____________________</t>
  </si>
  <si>
    <t>pro Kind im selben Haushalt und Anspruch auf Kinder- oder Ausbildungszulage</t>
  </si>
  <si>
    <t>Berechnung Anspruch auf Beitrag nach FEB-Reglement</t>
  </si>
  <si>
    <t>1 = Alleinerziehend</t>
  </si>
  <si>
    <t>Stufe</t>
  </si>
  <si>
    <t>Schule/Beruf/Tätigkeit etc.</t>
  </si>
  <si>
    <r>
      <t xml:space="preserve">Einkommen netto </t>
    </r>
    <r>
      <rPr>
        <sz val="11"/>
        <rFont val="Arial"/>
        <family val="2"/>
      </rPr>
      <t>(gemäss Arbeitsvertrag/Lohnabrechnung)</t>
    </r>
  </si>
  <si>
    <t>Anhang / Berechnung</t>
  </si>
  <si>
    <t>Reglement über die familienergänzende Kinderbetreuung</t>
  </si>
  <si>
    <r>
      <rPr>
        <sz val="12"/>
        <color theme="1"/>
        <rFont val="Calibri"/>
        <family val="2"/>
      </rPr>
      <t xml:space="preserve">← </t>
    </r>
    <r>
      <rPr>
        <sz val="12"/>
        <color theme="1"/>
        <rFont val="Arial"/>
        <family val="2"/>
      </rPr>
      <t>1/12 vom Jahreseinkommen</t>
    </r>
  </si>
  <si>
    <t>Einkommen pro Monat (Gesamteinkommen : 12)</t>
  </si>
  <si>
    <r>
      <t>Beitrag Partner/in bei nicht-gefestigten Lebens-gemeinschaften</t>
    </r>
    <r>
      <rPr>
        <sz val="10"/>
        <rFont val="Arial"/>
        <family val="2"/>
      </rPr>
      <t xml:space="preserve"> /                     § 5 Abs. 5c FEB-Reglement</t>
    </r>
  </si>
  <si>
    <r>
      <rPr>
        <b/>
        <sz val="10"/>
        <rFont val="Wingdings"/>
        <charset val="2"/>
      </rPr>
      <t>ð</t>
    </r>
    <r>
      <rPr>
        <b/>
        <sz val="10"/>
        <rFont val="Arial"/>
        <family val="2"/>
      </rPr>
      <t xml:space="preserve"> CHF 1'500.00 monatlich</t>
    </r>
  </si>
  <si>
    <r>
      <t>Kinderabzug</t>
    </r>
    <r>
      <rPr>
        <sz val="10"/>
        <rFont val="Arial"/>
        <family val="2"/>
      </rPr>
      <t xml:space="preserve"> / § 5 Abs. 6b</t>
    </r>
  </si>
  <si>
    <r>
      <rPr>
        <b/>
        <sz val="10"/>
        <rFont val="Wingdings"/>
        <charset val="2"/>
      </rPr>
      <t>ð</t>
    </r>
    <r>
      <rPr>
        <b/>
        <sz val="10"/>
        <rFont val="Arial"/>
        <family val="2"/>
      </rPr>
      <t xml:space="preserve"> CHF 700.00 monatlich</t>
    </r>
  </si>
  <si>
    <t>Kind und Grosseltern</t>
  </si>
  <si>
    <r>
      <t xml:space="preserve">Ziffer 399 </t>
    </r>
    <r>
      <rPr>
        <b/>
        <sz val="12"/>
        <color theme="1"/>
        <rFont val="Arial"/>
        <family val="2"/>
      </rPr>
      <t>Steuererklärung</t>
    </r>
  </si>
  <si>
    <r>
      <t xml:space="preserve">Ziffer 899 </t>
    </r>
    <r>
      <rPr>
        <b/>
        <sz val="12"/>
        <color theme="1"/>
        <rFont val="Arial"/>
        <family val="2"/>
      </rPr>
      <t>Steuererklärung</t>
    </r>
  </si>
  <si>
    <r>
      <rPr>
        <sz val="10"/>
        <rFont val="Arial"/>
        <family val="2"/>
      </rPr>
      <t>8'900</t>
    </r>
    <r>
      <rPr>
        <sz val="11"/>
        <color theme="1"/>
        <rFont val="Calibri"/>
        <family val="2"/>
        <scheme val="minor"/>
      </rPr>
      <t/>
    </r>
  </si>
  <si>
    <t>9'000</t>
  </si>
  <si>
    <t>9'100</t>
  </si>
  <si>
    <t>9'900 und höher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</si>
</sst>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 &quot;CHF&quot;\ * #,##0.00_ ;_ &quot;CHF&quot;\ * \-#,##0.00_ ;_ &quot;CHF&quot;\ * &quot;-&quot;??_ ;_ @_ "/>
    <numFmt numFmtId="43" formatCode="_ * #,##0.00_ ;_ * \-#,##0.00_ ;_ * &quot;-&quot;??_ ;_ @_ "/>
    <numFmt numFmtId="164" formatCode="_ * #,##0.00_ ;_ * \-#,##0.00_ ;_ * &quot; &quot;??_ ;_ @_ "/>
    <numFmt numFmtId="165" formatCode="&quot;à CHF&quot;\ #,##0.00"/>
    <numFmt numFmtId="166" formatCode="#,##0.00_ ;\-#,##0.00\ "/>
    <numFmt numFmtId="167" formatCode="&quot; &quot;_ ;_ @_ "/>
    <numFmt numFmtId="168" formatCode="0%\ &quot;von&quot;"/>
    <numFmt numFmtId="169" formatCode="#,##0_ ;\-#,##0\ "/>
    <numFmt numFmtId="170" formatCode="_ * #,##0_ ;_ * \-#,##0_ ;_ * &quot; &quot;_ ;_ @_ "/>
  </numFmts>
  <fonts count="4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4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u/>
      <sz val="14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7.5"/>
      <color theme="1"/>
      <name val="Arial"/>
      <family val="2"/>
    </font>
    <font>
      <i/>
      <sz val="12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.5"/>
      <name val="Arial"/>
      <family val="2"/>
    </font>
    <font>
      <b/>
      <sz val="14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i/>
      <sz val="12"/>
      <color theme="1"/>
      <name val="Arial"/>
      <family val="2"/>
    </font>
    <font>
      <sz val="14"/>
      <color theme="1"/>
      <name val="Arial"/>
      <family val="2"/>
    </font>
    <font>
      <b/>
      <sz val="13.5"/>
      <color theme="1"/>
      <name val="Arial"/>
      <family val="2"/>
    </font>
    <font>
      <b/>
      <sz val="18"/>
      <name val="Arial"/>
      <family val="2"/>
    </font>
    <font>
      <sz val="12"/>
      <color theme="1"/>
      <name val="Calibri"/>
      <family val="2"/>
    </font>
    <font>
      <b/>
      <sz val="10"/>
      <name val="Wingdings"/>
      <charset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246">
    <xf numFmtId="0" fontId="0" fillId="0" borderId="0" xfId="0"/>
    <xf numFmtId="0" fontId="2" fillId="0" borderId="0" xfId="0" applyFont="1" applyProtection="1"/>
    <xf numFmtId="0" fontId="0" fillId="0" borderId="0" xfId="0" applyProtection="1"/>
    <xf numFmtId="0" fontId="3" fillId="0" borderId="0" xfId="0" applyFont="1" applyProtection="1"/>
    <xf numFmtId="0" fontId="4" fillId="2" borderId="1" xfId="0" applyFont="1" applyFill="1" applyBorder="1" applyProtection="1"/>
    <xf numFmtId="0" fontId="6" fillId="0" borderId="0" xfId="0" applyFont="1" applyProtection="1"/>
    <xf numFmtId="0" fontId="7" fillId="0" borderId="0" xfId="0" applyFont="1" applyProtection="1"/>
    <xf numFmtId="0" fontId="0" fillId="0" borderId="0" xfId="0" applyBorder="1" applyProtection="1"/>
    <xf numFmtId="0" fontId="3" fillId="0" borderId="0" xfId="0" applyFont="1" applyBorder="1" applyProtection="1"/>
    <xf numFmtId="0" fontId="5" fillId="2" borderId="6" xfId="0" applyFont="1" applyFill="1" applyBorder="1" applyProtection="1"/>
    <xf numFmtId="0" fontId="0" fillId="2" borderId="6" xfId="0" applyFill="1" applyBorder="1" applyProtection="1"/>
    <xf numFmtId="0" fontId="0" fillId="2" borderId="2" xfId="0" applyFill="1" applyBorder="1" applyProtection="1"/>
    <xf numFmtId="0" fontId="7" fillId="0" borderId="0" xfId="0" applyFont="1" applyBorder="1" applyProtection="1"/>
    <xf numFmtId="0" fontId="6" fillId="2" borderId="2" xfId="0" applyFont="1" applyFill="1" applyBorder="1" applyProtection="1"/>
    <xf numFmtId="0" fontId="9" fillId="0" borderId="0" xfId="0" applyFont="1" applyAlignment="1" applyProtection="1">
      <alignment horizontal="right"/>
    </xf>
    <xf numFmtId="0" fontId="10" fillId="0" borderId="0" xfId="0" applyFont="1" applyAlignment="1" applyProtection="1">
      <alignment horizontal="right"/>
    </xf>
    <xf numFmtId="164" fontId="0" fillId="0" borderId="0" xfId="0" applyNumberFormat="1" applyProtection="1"/>
    <xf numFmtId="0" fontId="3" fillId="0" borderId="8" xfId="0" applyFont="1" applyBorder="1" applyProtection="1"/>
    <xf numFmtId="0" fontId="0" fillId="0" borderId="0" xfId="0" applyAlignment="1" applyProtection="1">
      <alignment horizontal="right"/>
    </xf>
    <xf numFmtId="4" fontId="0" fillId="0" borderId="0" xfId="0" applyNumberFormat="1" applyProtection="1"/>
    <xf numFmtId="1" fontId="0" fillId="0" borderId="0" xfId="0" applyNumberFormat="1" applyProtection="1"/>
    <xf numFmtId="0" fontId="11" fillId="0" borderId="0" xfId="0" applyFont="1" applyProtection="1"/>
    <xf numFmtId="0" fontId="8" fillId="0" borderId="0" xfId="0" applyFont="1" applyProtection="1"/>
    <xf numFmtId="0" fontId="3" fillId="0" borderId="0" xfId="0" applyFont="1" applyAlignment="1" applyProtection="1">
      <alignment horizontal="right"/>
    </xf>
    <xf numFmtId="0" fontId="11" fillId="0" borderId="0" xfId="0" applyFont="1" applyAlignment="1" applyProtection="1">
      <alignment horizontal="right"/>
    </xf>
    <xf numFmtId="164" fontId="8" fillId="0" borderId="0" xfId="0" applyNumberFormat="1" applyFont="1" applyFill="1" applyBorder="1" applyProtection="1"/>
    <xf numFmtId="4" fontId="7" fillId="0" borderId="0" xfId="0" quotePrefix="1" applyNumberFormat="1" applyFont="1" applyAlignment="1" applyProtection="1">
      <alignment vertical="top"/>
    </xf>
    <xf numFmtId="0" fontId="0" fillId="0" borderId="0" xfId="0" applyAlignment="1" applyProtection="1">
      <alignment vertical="top"/>
    </xf>
    <xf numFmtId="4" fontId="14" fillId="0" borderId="0" xfId="0" quotePrefix="1" applyNumberFormat="1" applyFont="1" applyAlignment="1" applyProtection="1">
      <alignment vertical="top"/>
    </xf>
    <xf numFmtId="0" fontId="14" fillId="0" borderId="0" xfId="0" applyFont="1" applyAlignment="1" applyProtection="1">
      <alignment vertical="top"/>
    </xf>
    <xf numFmtId="164" fontId="14" fillId="0" borderId="0" xfId="0" quotePrefix="1" applyNumberFormat="1" applyFont="1" applyAlignment="1" applyProtection="1">
      <alignment horizontal="right" vertical="top"/>
    </xf>
    <xf numFmtId="0" fontId="14" fillId="0" borderId="0" xfId="0" applyFont="1" applyProtection="1"/>
    <xf numFmtId="0" fontId="15" fillId="0" borderId="0" xfId="0" applyFont="1" applyProtection="1"/>
    <xf numFmtId="0" fontId="16" fillId="0" borderId="0" xfId="0" applyFont="1" applyProtection="1"/>
    <xf numFmtId="0" fontId="0" fillId="0" borderId="0" xfId="0" applyFill="1" applyProtection="1"/>
    <xf numFmtId="0" fontId="13" fillId="0" borderId="0" xfId="0" applyFont="1" applyFill="1" applyAlignment="1" applyProtection="1">
      <alignment horizontal="right"/>
    </xf>
    <xf numFmtId="0" fontId="11" fillId="0" borderId="0" xfId="0" applyFont="1" applyFill="1" applyAlignment="1" applyProtection="1">
      <alignment horizontal="center"/>
    </xf>
    <xf numFmtId="0" fontId="14" fillId="0" borderId="0" xfId="0" applyFont="1" applyFill="1" applyBorder="1" applyProtection="1"/>
    <xf numFmtId="0" fontId="7" fillId="0" borderId="0" xfId="0" applyFont="1" applyFill="1" applyProtection="1"/>
    <xf numFmtId="0" fontId="3" fillId="0" borderId="0" xfId="0" applyFont="1" applyFill="1" applyProtection="1"/>
    <xf numFmtId="0" fontId="0" fillId="0" borderId="0" xfId="0" applyFill="1" applyBorder="1" applyProtection="1"/>
    <xf numFmtId="0" fontId="14" fillId="0" borderId="0" xfId="0" applyFont="1" applyFill="1" applyProtection="1"/>
    <xf numFmtId="43" fontId="8" fillId="0" borderId="0" xfId="0" applyNumberFormat="1" applyFont="1" applyFill="1" applyBorder="1" applyAlignment="1" applyProtection="1">
      <alignment horizontal="center"/>
    </xf>
    <xf numFmtId="0" fontId="8" fillId="0" borderId="0" xfId="0" applyFont="1" applyFill="1" applyAlignment="1" applyProtection="1">
      <alignment horizontal="right"/>
    </xf>
    <xf numFmtId="43" fontId="8" fillId="0" borderId="0" xfId="0" applyNumberFormat="1" applyFont="1" applyFill="1" applyBorder="1" applyProtection="1"/>
    <xf numFmtId="0" fontId="8" fillId="0" borderId="0" xfId="0" applyFont="1" applyFill="1" applyProtection="1"/>
    <xf numFmtId="0" fontId="5" fillId="3" borderId="2" xfId="0" applyFont="1" applyFill="1" applyBorder="1" applyProtection="1"/>
    <xf numFmtId="0" fontId="4" fillId="0" borderId="0" xfId="0" applyFont="1" applyFill="1" applyBorder="1" applyProtection="1"/>
    <xf numFmtId="0" fontId="5" fillId="0" borderId="0" xfId="0" applyFont="1" applyFill="1" applyBorder="1" applyProtection="1"/>
    <xf numFmtId="0" fontId="6" fillId="0" borderId="0" xfId="0" applyFont="1" applyFill="1" applyProtection="1"/>
    <xf numFmtId="164" fontId="27" fillId="0" borderId="0" xfId="0" applyNumberFormat="1" applyFont="1" applyProtection="1"/>
    <xf numFmtId="0" fontId="27" fillId="0" borderId="0" xfId="0" applyFont="1" applyProtection="1"/>
    <xf numFmtId="4" fontId="11" fillId="0" borderId="0" xfId="0" applyNumberFormat="1" applyFont="1" applyBorder="1" applyProtection="1"/>
    <xf numFmtId="164" fontId="11" fillId="0" borderId="0" xfId="0" applyNumberFormat="1" applyFont="1" applyProtection="1"/>
    <xf numFmtId="4" fontId="25" fillId="0" borderId="0" xfId="0" applyNumberFormat="1" applyFont="1" applyProtection="1"/>
    <xf numFmtId="0" fontId="25" fillId="0" borderId="0" xfId="0" applyFont="1" applyProtection="1"/>
    <xf numFmtId="4" fontId="25" fillId="0" borderId="0" xfId="0" applyNumberFormat="1" applyFont="1" applyFill="1" applyBorder="1" applyProtection="1"/>
    <xf numFmtId="0" fontId="25" fillId="0" borderId="0" xfId="0" applyFont="1" applyFill="1" applyBorder="1" applyProtection="1"/>
    <xf numFmtId="0" fontId="0" fillId="0" borderId="8" xfId="0" applyBorder="1" applyProtection="1"/>
    <xf numFmtId="0" fontId="14" fillId="0" borderId="8" xfId="0" applyFont="1" applyBorder="1" applyProtection="1"/>
    <xf numFmtId="0" fontId="25" fillId="0" borderId="8" xfId="0" applyFont="1" applyBorder="1" applyProtection="1"/>
    <xf numFmtId="0" fontId="13" fillId="0" borderId="0" xfId="0" applyFont="1" applyBorder="1" applyAlignment="1" applyProtection="1">
      <alignment horizontal="center"/>
    </xf>
    <xf numFmtId="164" fontId="25" fillId="0" borderId="0" xfId="0" applyNumberFormat="1" applyFont="1" applyProtection="1"/>
    <xf numFmtId="9" fontId="21" fillId="0" borderId="0" xfId="0" applyNumberFormat="1" applyFont="1" applyBorder="1" applyAlignment="1" applyProtection="1">
      <alignment horizontal="left"/>
    </xf>
    <xf numFmtId="9" fontId="21" fillId="0" borderId="0" xfId="0" applyNumberFormat="1" applyFont="1" applyAlignment="1" applyProtection="1">
      <alignment horizontal="left"/>
    </xf>
    <xf numFmtId="9" fontId="21" fillId="0" borderId="0" xfId="0" applyNumberFormat="1" applyFont="1" applyBorder="1" applyProtection="1"/>
    <xf numFmtId="0" fontId="21" fillId="0" borderId="0" xfId="0" applyFont="1" applyProtection="1"/>
    <xf numFmtId="164" fontId="25" fillId="0" borderId="0" xfId="0" applyNumberFormat="1" applyFont="1" applyFill="1" applyBorder="1" applyProtection="1"/>
    <xf numFmtId="0" fontId="25" fillId="0" borderId="0" xfId="0" quotePrefix="1" applyFont="1" applyProtection="1"/>
    <xf numFmtId="164" fontId="28" fillId="0" borderId="0" xfId="0" applyNumberFormat="1" applyFont="1" applyProtection="1"/>
    <xf numFmtId="0" fontId="11" fillId="0" borderId="8" xfId="0" applyFont="1" applyBorder="1" applyAlignment="1" applyProtection="1">
      <alignment horizontal="center"/>
    </xf>
    <xf numFmtId="164" fontId="26" fillId="0" borderId="0" xfId="0" quotePrefix="1" applyNumberFormat="1" applyFont="1" applyProtection="1"/>
    <xf numFmtId="0" fontId="3" fillId="0" borderId="0" xfId="0" applyFont="1" applyBorder="1" applyAlignment="1" applyProtection="1"/>
    <xf numFmtId="0" fontId="1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/>
    </xf>
    <xf numFmtId="0" fontId="29" fillId="0" borderId="0" xfId="0" applyFont="1" applyProtection="1"/>
    <xf numFmtId="4" fontId="0" fillId="0" borderId="0" xfId="0" applyNumberFormat="1" applyFill="1" applyProtection="1"/>
    <xf numFmtId="4" fontId="14" fillId="0" borderId="0" xfId="0" quotePrefix="1" applyNumberFormat="1" applyFont="1" applyFill="1" applyAlignment="1" applyProtection="1">
      <alignment vertical="top"/>
    </xf>
    <xf numFmtId="0" fontId="14" fillId="0" borderId="0" xfId="0" applyFont="1" applyFill="1" applyAlignment="1" applyProtection="1">
      <alignment vertical="top"/>
    </xf>
    <xf numFmtId="164" fontId="14" fillId="0" borderId="0" xfId="0" quotePrefix="1" applyNumberFormat="1" applyFont="1" applyFill="1" applyAlignment="1" applyProtection="1">
      <alignment horizontal="right" vertical="top"/>
    </xf>
    <xf numFmtId="0" fontId="25" fillId="0" borderId="0" xfId="0" applyFont="1" applyFill="1" applyProtection="1"/>
    <xf numFmtId="0" fontId="11" fillId="0" borderId="0" xfId="0" applyFont="1" applyFill="1" applyProtection="1"/>
    <xf numFmtId="164" fontId="26" fillId="0" borderId="0" xfId="0" quotePrefix="1" applyNumberFormat="1" applyFont="1" applyAlignment="1" applyProtection="1">
      <alignment horizontal="right"/>
    </xf>
    <xf numFmtId="0" fontId="15" fillId="0" borderId="0" xfId="0" applyFont="1" applyFill="1" applyProtection="1"/>
    <xf numFmtId="0" fontId="16" fillId="0" borderId="0" xfId="0" applyFont="1" applyFill="1" applyProtection="1"/>
    <xf numFmtId="0" fontId="30" fillId="0" borderId="0" xfId="0" applyFont="1" applyProtection="1"/>
    <xf numFmtId="0" fontId="14" fillId="0" borderId="0" xfId="0" quotePrefix="1" applyFont="1" applyProtection="1"/>
    <xf numFmtId="4" fontId="25" fillId="0" borderId="8" xfId="0" applyNumberFormat="1" applyFont="1" applyBorder="1" applyProtection="1"/>
    <xf numFmtId="165" fontId="32" fillId="0" borderId="0" xfId="0" applyNumberFormat="1" applyFont="1" applyProtection="1"/>
    <xf numFmtId="0" fontId="22" fillId="0" borderId="0" xfId="0" applyFont="1" applyBorder="1" applyProtection="1"/>
    <xf numFmtId="0" fontId="24" fillId="3" borderId="1" xfId="0" applyFont="1" applyFill="1" applyBorder="1" applyProtection="1"/>
    <xf numFmtId="0" fontId="21" fillId="3" borderId="2" xfId="0" applyFont="1" applyFill="1" applyBorder="1" applyProtection="1"/>
    <xf numFmtId="0" fontId="24" fillId="0" borderId="0" xfId="0" applyFont="1" applyFill="1" applyBorder="1" applyProtection="1"/>
    <xf numFmtId="0" fontId="21" fillId="0" borderId="0" xfId="0" applyFont="1" applyFill="1" applyBorder="1" applyProtection="1"/>
    <xf numFmtId="0" fontId="21" fillId="0" borderId="0" xfId="0" applyFont="1" applyFill="1" applyProtection="1"/>
    <xf numFmtId="0" fontId="8" fillId="0" borderId="0" xfId="0" applyFont="1" applyFill="1" applyBorder="1" applyProtection="1"/>
    <xf numFmtId="0" fontId="23" fillId="3" borderId="1" xfId="0" applyFont="1" applyFill="1" applyBorder="1" applyProtection="1"/>
    <xf numFmtId="0" fontId="21" fillId="3" borderId="6" xfId="0" applyFont="1" applyFill="1" applyBorder="1" applyProtection="1"/>
    <xf numFmtId="0" fontId="0" fillId="0" borderId="0" xfId="0" applyFill="1" applyBorder="1" applyAlignment="1" applyProtection="1"/>
    <xf numFmtId="0" fontId="26" fillId="0" borderId="0" xfId="0" applyFont="1" applyBorder="1" applyProtection="1"/>
    <xf numFmtId="0" fontId="25" fillId="0" borderId="0" xfId="0" applyFont="1" applyBorder="1" applyProtection="1"/>
    <xf numFmtId="0" fontId="21" fillId="0" borderId="0" xfId="0" applyFont="1" applyBorder="1" applyProtection="1"/>
    <xf numFmtId="0" fontId="26" fillId="0" borderId="0" xfId="0" applyFont="1" applyProtection="1"/>
    <xf numFmtId="166" fontId="33" fillId="0" borderId="2" xfId="0" quotePrefix="1" applyNumberFormat="1" applyFont="1" applyFill="1" applyBorder="1" applyAlignment="1" applyProtection="1">
      <alignment horizontal="right"/>
    </xf>
    <xf numFmtId="0" fontId="19" fillId="0" borderId="0" xfId="1" applyFont="1" applyAlignment="1" applyProtection="1">
      <alignment horizontal="left" vertical="top"/>
    </xf>
    <xf numFmtId="44" fontId="7" fillId="0" borderId="0" xfId="0" quotePrefix="1" applyNumberFormat="1" applyFont="1" applyAlignment="1" applyProtection="1">
      <alignment horizontal="right" vertical="top"/>
    </xf>
    <xf numFmtId="0" fontId="14" fillId="0" borderId="0" xfId="0" applyFont="1" applyFill="1" applyProtection="1">
      <protection locked="0"/>
    </xf>
    <xf numFmtId="43" fontId="17" fillId="0" borderId="0" xfId="0" applyNumberFormat="1" applyFont="1" applyFill="1" applyProtection="1">
      <protection locked="0"/>
    </xf>
    <xf numFmtId="4" fontId="17" fillId="0" borderId="0" xfId="0" applyNumberFormat="1" applyFont="1" applyFill="1" applyProtection="1">
      <protection locked="0"/>
    </xf>
    <xf numFmtId="0" fontId="34" fillId="0" borderId="0" xfId="1" applyFont="1" applyAlignment="1" applyProtection="1">
      <alignment horizontal="left" vertical="top"/>
    </xf>
    <xf numFmtId="9" fontId="25" fillId="0" borderId="0" xfId="0" applyNumberFormat="1" applyFont="1" applyProtection="1"/>
    <xf numFmtId="0" fontId="26" fillId="0" borderId="0" xfId="0" applyFont="1" applyBorder="1" applyAlignment="1" applyProtection="1">
      <alignment horizontal="right"/>
    </xf>
    <xf numFmtId="3" fontId="25" fillId="0" borderId="0" xfId="0" applyNumberFormat="1" applyFont="1" applyProtection="1"/>
    <xf numFmtId="0" fontId="36" fillId="0" borderId="0" xfId="0" applyFont="1" applyProtection="1"/>
    <xf numFmtId="0" fontId="36" fillId="0" borderId="0" xfId="0" applyFont="1" applyBorder="1" applyProtection="1"/>
    <xf numFmtId="0" fontId="37" fillId="0" borderId="0" xfId="0" applyFont="1" applyProtection="1"/>
    <xf numFmtId="0" fontId="20" fillId="0" borderId="0" xfId="0" quotePrefix="1" applyFont="1" applyProtection="1"/>
    <xf numFmtId="0" fontId="38" fillId="0" borderId="0" xfId="0" applyFont="1" applyProtection="1"/>
    <xf numFmtId="0" fontId="26" fillId="0" borderId="0" xfId="0" applyFont="1" applyAlignment="1" applyProtection="1">
      <alignment horizontal="right"/>
    </xf>
    <xf numFmtId="169" fontId="25" fillId="0" borderId="3" xfId="0" applyNumberFormat="1" applyFont="1" applyFill="1" applyBorder="1" applyProtection="1"/>
    <xf numFmtId="170" fontId="25" fillId="0" borderId="0" xfId="0" applyNumberFormat="1" applyFont="1" applyFill="1" applyBorder="1" applyAlignment="1" applyProtection="1"/>
    <xf numFmtId="170" fontId="25" fillId="0" borderId="0" xfId="0" applyNumberFormat="1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/>
    <xf numFmtId="14" fontId="25" fillId="0" borderId="0" xfId="0" applyNumberFormat="1" applyFont="1" applyFill="1" applyBorder="1" applyAlignment="1" applyProtection="1"/>
    <xf numFmtId="0" fontId="25" fillId="0" borderId="0" xfId="0" quotePrefix="1" applyFont="1" applyFill="1" applyBorder="1" applyAlignment="1" applyProtection="1"/>
    <xf numFmtId="0" fontId="25" fillId="0" borderId="0" xfId="0" applyFont="1" applyBorder="1" applyAlignment="1" applyProtection="1"/>
    <xf numFmtId="0" fontId="25" fillId="0" borderId="0" xfId="0" applyFont="1" applyFill="1" applyBorder="1" applyAlignment="1" applyProtection="1">
      <alignment horizontal="right"/>
    </xf>
    <xf numFmtId="164" fontId="3" fillId="4" borderId="10" xfId="0" applyNumberFormat="1" applyFont="1" applyFill="1" applyBorder="1" applyProtection="1"/>
    <xf numFmtId="0" fontId="11" fillId="4" borderId="5" xfId="0" applyFont="1" applyFill="1" applyBorder="1" applyAlignment="1" applyProtection="1">
      <alignment horizontal="center"/>
    </xf>
    <xf numFmtId="0" fontId="11" fillId="4" borderId="5" xfId="0" applyFont="1" applyFill="1" applyBorder="1" applyProtection="1">
      <protection locked="0"/>
    </xf>
    <xf numFmtId="167" fontId="11" fillId="4" borderId="5" xfId="0" applyNumberFormat="1" applyFont="1" applyFill="1" applyBorder="1" applyProtection="1"/>
    <xf numFmtId="0" fontId="20" fillId="0" borderId="0" xfId="0" applyFont="1" applyBorder="1" applyProtection="1"/>
    <xf numFmtId="167" fontId="26" fillId="0" borderId="0" xfId="0" applyNumberFormat="1" applyFont="1" applyProtection="1"/>
    <xf numFmtId="0" fontId="25" fillId="0" borderId="0" xfId="0" quotePrefix="1" applyFont="1" applyBorder="1" applyProtection="1"/>
    <xf numFmtId="0" fontId="14" fillId="0" borderId="17" xfId="0" applyFont="1" applyBorder="1" applyAlignment="1" applyProtection="1">
      <alignment horizontal="center"/>
    </xf>
    <xf numFmtId="164" fontId="11" fillId="4" borderId="22" xfId="0" applyNumberFormat="1" applyFont="1" applyFill="1" applyBorder="1" applyProtection="1"/>
    <xf numFmtId="0" fontId="33" fillId="5" borderId="0" xfId="0" applyFont="1" applyFill="1" applyProtection="1">
      <protection locked="0"/>
    </xf>
    <xf numFmtId="4" fontId="33" fillId="5" borderId="23" xfId="0" applyNumberFormat="1" applyFont="1" applyFill="1" applyBorder="1" applyProtection="1">
      <protection locked="0"/>
    </xf>
    <xf numFmtId="0" fontId="21" fillId="0" borderId="0" xfId="0" quotePrefix="1" applyFont="1" applyProtection="1"/>
    <xf numFmtId="0" fontId="21" fillId="0" borderId="0" xfId="0" quotePrefix="1" applyFont="1" applyAlignment="1" applyProtection="1">
      <alignment horizontal="right" vertical="top"/>
    </xf>
    <xf numFmtId="0" fontId="25" fillId="4" borderId="3" xfId="0" applyFont="1" applyFill="1" applyBorder="1" applyAlignment="1" applyProtection="1">
      <protection locked="0"/>
    </xf>
    <xf numFmtId="0" fontId="39" fillId="0" borderId="0" xfId="0" applyFont="1" applyAlignment="1" applyProtection="1">
      <alignment horizontal="left" vertical="center"/>
    </xf>
    <xf numFmtId="0" fontId="39" fillId="0" borderId="0" xfId="0" applyFont="1" applyAlignment="1" applyProtection="1">
      <alignment horizontal="right" vertical="center"/>
    </xf>
    <xf numFmtId="0" fontId="33" fillId="6" borderId="0" xfId="0" applyFont="1" applyFill="1" applyProtection="1"/>
    <xf numFmtId="0" fontId="0" fillId="6" borderId="0" xfId="0" applyFill="1" applyProtection="1"/>
    <xf numFmtId="14" fontId="25" fillId="4" borderId="3" xfId="0" applyNumberFormat="1" applyFont="1" applyFill="1" applyBorder="1" applyAlignment="1" applyProtection="1">
      <protection locked="0"/>
    </xf>
    <xf numFmtId="4" fontId="25" fillId="4" borderId="3" xfId="0" applyNumberFormat="1" applyFont="1" applyFill="1" applyBorder="1" applyProtection="1">
      <protection locked="0"/>
    </xf>
    <xf numFmtId="164" fontId="25" fillId="4" borderId="3" xfId="0" applyNumberFormat="1" applyFont="1" applyFill="1" applyBorder="1" applyProtection="1">
      <protection locked="0"/>
    </xf>
    <xf numFmtId="164" fontId="25" fillId="4" borderId="3" xfId="0" applyNumberFormat="1" applyFont="1" applyFill="1" applyBorder="1" applyProtection="1"/>
    <xf numFmtId="164" fontId="27" fillId="0" borderId="9" xfId="0" applyNumberFormat="1" applyFont="1" applyBorder="1" applyAlignment="1" applyProtection="1"/>
    <xf numFmtId="0" fontId="27" fillId="0" borderId="9" xfId="0" applyFont="1" applyBorder="1" applyAlignment="1" applyProtection="1"/>
    <xf numFmtId="164" fontId="25" fillId="0" borderId="0" xfId="0" quotePrefix="1" applyNumberFormat="1" applyFont="1" applyAlignment="1" applyProtection="1">
      <alignment horizontal="left"/>
    </xf>
    <xf numFmtId="9" fontId="25" fillId="4" borderId="3" xfId="0" applyNumberFormat="1" applyFont="1" applyFill="1" applyBorder="1" applyAlignment="1" applyProtection="1">
      <protection locked="0"/>
    </xf>
    <xf numFmtId="14" fontId="25" fillId="4" borderId="3" xfId="0" quotePrefix="1" applyNumberFormat="1" applyFont="1" applyFill="1" applyBorder="1" applyAlignment="1" applyProtection="1">
      <protection locked="0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1" fillId="0" borderId="0" xfId="0" applyFont="1" applyProtection="1"/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</xf>
    <xf numFmtId="0" fontId="8" fillId="0" borderId="0" xfId="0" applyFont="1" applyAlignment="1" applyProtection="1">
      <alignment horizontal="left"/>
    </xf>
    <xf numFmtId="0" fontId="1" fillId="0" borderId="0" xfId="0" applyFont="1" applyBorder="1" applyProtection="1"/>
    <xf numFmtId="0" fontId="12" fillId="0" borderId="0" xfId="0" applyFont="1" applyProtection="1">
      <protection locked="0"/>
    </xf>
    <xf numFmtId="0" fontId="25" fillId="0" borderId="0" xfId="0" applyFont="1" applyAlignment="1" applyProtection="1"/>
    <xf numFmtId="0" fontId="3" fillId="4" borderId="8" xfId="0" applyFont="1" applyFill="1" applyBorder="1" applyProtection="1">
      <protection locked="0"/>
    </xf>
    <xf numFmtId="0" fontId="25" fillId="4" borderId="8" xfId="0" applyFont="1" applyFill="1" applyBorder="1" applyProtection="1">
      <protection locked="0"/>
    </xf>
    <xf numFmtId="170" fontId="26" fillId="4" borderId="8" xfId="0" applyNumberFormat="1" applyFont="1" applyFill="1" applyBorder="1" applyProtection="1"/>
    <xf numFmtId="0" fontId="11" fillId="7" borderId="0" xfId="0" applyFont="1" applyFill="1" applyProtection="1"/>
    <xf numFmtId="0" fontId="0" fillId="7" borderId="0" xfId="0" applyFill="1" applyProtection="1"/>
    <xf numFmtId="0" fontId="25" fillId="7" borderId="0" xfId="0" applyFont="1" applyFill="1" applyProtection="1"/>
    <xf numFmtId="0" fontId="26" fillId="4" borderId="3" xfId="0" applyFont="1" applyFill="1" applyBorder="1" applyAlignment="1" applyProtection="1">
      <alignment horizontal="center"/>
      <protection locked="0"/>
    </xf>
    <xf numFmtId="0" fontId="26" fillId="4" borderId="8" xfId="0" applyFont="1" applyFill="1" applyBorder="1" applyProtection="1">
      <protection locked="0"/>
    </xf>
    <xf numFmtId="0" fontId="26" fillId="0" borderId="0" xfId="0" applyFont="1" applyAlignment="1" applyProtection="1">
      <alignment horizontal="center"/>
    </xf>
    <xf numFmtId="0" fontId="25" fillId="0" borderId="0" xfId="0" applyFont="1" applyBorder="1" applyAlignment="1" applyProtection="1">
      <alignment horizontal="center"/>
      <protection locked="0"/>
    </xf>
    <xf numFmtId="0" fontId="25" fillId="0" borderId="8" xfId="0" applyFont="1" applyBorder="1" applyAlignment="1" applyProtection="1">
      <alignment horizontal="center"/>
      <protection locked="0"/>
    </xf>
    <xf numFmtId="0" fontId="25" fillId="0" borderId="0" xfId="0" applyFont="1" applyAlignment="1" applyProtection="1">
      <alignment horizontal="center"/>
    </xf>
    <xf numFmtId="0" fontId="25" fillId="4" borderId="3" xfId="0" applyFont="1" applyFill="1" applyBorder="1" applyAlignment="1" applyProtection="1">
      <alignment horizontal="left"/>
      <protection locked="0"/>
    </xf>
    <xf numFmtId="170" fontId="25" fillId="4" borderId="3" xfId="0" applyNumberFormat="1" applyFont="1" applyFill="1" applyBorder="1" applyAlignment="1" applyProtection="1">
      <protection locked="0"/>
    </xf>
    <xf numFmtId="170" fontId="25" fillId="4" borderId="3" xfId="0" applyNumberFormat="1" applyFont="1" applyFill="1" applyBorder="1" applyAlignment="1" applyProtection="1"/>
    <xf numFmtId="170" fontId="25" fillId="4" borderId="10" xfId="0" applyNumberFormat="1" applyFont="1" applyFill="1" applyBorder="1" applyAlignment="1" applyProtection="1"/>
    <xf numFmtId="170" fontId="11" fillId="4" borderId="6" xfId="0" applyNumberFormat="1" applyFont="1" applyFill="1" applyBorder="1" applyAlignment="1" applyProtection="1"/>
    <xf numFmtId="164" fontId="27" fillId="0" borderId="0" xfId="0" applyNumberFormat="1" applyFont="1" applyAlignment="1" applyProtection="1"/>
    <xf numFmtId="0" fontId="27" fillId="0" borderId="0" xfId="0" applyFont="1" applyAlignment="1" applyProtection="1"/>
    <xf numFmtId="0" fontId="12" fillId="0" borderId="0" xfId="0" applyFont="1" applyAlignment="1" applyProtection="1"/>
    <xf numFmtId="0" fontId="31" fillId="0" borderId="0" xfId="0" applyFont="1" applyAlignment="1" applyProtection="1"/>
    <xf numFmtId="164" fontId="11" fillId="0" borderId="1" xfId="0" applyNumberFormat="1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170" fontId="25" fillId="4" borderId="3" xfId="0" applyNumberFormat="1" applyFont="1" applyFill="1" applyBorder="1" applyAlignment="1" applyProtection="1">
      <alignment horizontal="center"/>
    </xf>
    <xf numFmtId="170" fontId="25" fillId="0" borderId="0" xfId="0" applyNumberFormat="1" applyFont="1" applyFill="1" applyBorder="1" applyAlignment="1" applyProtection="1">
      <alignment horizontal="center"/>
    </xf>
    <xf numFmtId="170" fontId="25" fillId="4" borderId="3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</xf>
    <xf numFmtId="0" fontId="3" fillId="0" borderId="15" xfId="0" applyFont="1" applyBorder="1" applyAlignment="1" applyProtection="1">
      <alignment horizontal="center" wrapText="1"/>
    </xf>
    <xf numFmtId="168" fontId="3" fillId="0" borderId="0" xfId="0" applyNumberFormat="1" applyFont="1" applyAlignment="1" applyProtection="1">
      <alignment horizontal="right"/>
    </xf>
    <xf numFmtId="0" fontId="8" fillId="0" borderId="19" xfId="1" applyFont="1" applyBorder="1" applyAlignment="1" applyProtection="1">
      <alignment horizontal="center" vertical="top" wrapText="1"/>
    </xf>
    <xf numFmtId="0" fontId="8" fillId="0" borderId="20" xfId="1" applyFont="1" applyBorder="1" applyAlignment="1" applyProtection="1">
      <alignment horizontal="center" vertical="top" wrapText="1"/>
    </xf>
    <xf numFmtId="170" fontId="25" fillId="4" borderId="10" xfId="0" applyNumberFormat="1" applyFont="1" applyFill="1" applyBorder="1" applyAlignment="1" applyProtection="1">
      <protection locked="0"/>
    </xf>
    <xf numFmtId="169" fontId="11" fillId="4" borderId="6" xfId="0" applyNumberFormat="1" applyFont="1" applyFill="1" applyBorder="1" applyAlignment="1" applyProtection="1"/>
    <xf numFmtId="0" fontId="27" fillId="4" borderId="3" xfId="0" applyFont="1" applyFill="1" applyBorder="1" applyAlignment="1" applyProtection="1">
      <alignment horizontal="left" vertical="top"/>
      <protection locked="0"/>
    </xf>
    <xf numFmtId="4" fontId="25" fillId="4" borderId="10" xfId="0" applyNumberFormat="1" applyFont="1" applyFill="1" applyBorder="1" applyAlignment="1" applyProtection="1">
      <alignment horizontal="center"/>
      <protection locked="0"/>
    </xf>
    <xf numFmtId="170" fontId="25" fillId="4" borderId="6" xfId="0" applyNumberFormat="1" applyFont="1" applyFill="1" applyBorder="1" applyAlignment="1" applyProtection="1"/>
    <xf numFmtId="0" fontId="25" fillId="4" borderId="3" xfId="0" applyFont="1" applyFill="1" applyBorder="1" applyAlignment="1" applyProtection="1">
      <protection locked="0"/>
    </xf>
    <xf numFmtId="170" fontId="25" fillId="0" borderId="7" xfId="0" applyNumberFormat="1" applyFont="1" applyBorder="1" applyAlignment="1" applyProtection="1"/>
    <xf numFmtId="0" fontId="25" fillId="4" borderId="4" xfId="0" applyFont="1" applyFill="1" applyBorder="1" applyAlignment="1" applyProtection="1">
      <alignment horizontal="right"/>
      <protection locked="0"/>
    </xf>
    <xf numFmtId="0" fontId="25" fillId="4" borderId="4" xfId="0" applyFont="1" applyFill="1" applyBorder="1" applyAlignment="1" applyProtection="1">
      <protection locked="0"/>
    </xf>
    <xf numFmtId="170" fontId="29" fillId="4" borderId="11" xfId="0" applyNumberFormat="1" applyFont="1" applyFill="1" applyBorder="1" applyAlignment="1" applyProtection="1"/>
    <xf numFmtId="0" fontId="0" fillId="4" borderId="3" xfId="0" applyFill="1" applyBorder="1" applyAlignment="1" applyProtection="1">
      <alignment horizontal="left"/>
    </xf>
    <xf numFmtId="0" fontId="0" fillId="4" borderId="3" xfId="0" applyFill="1" applyBorder="1" applyAlignment="1" applyProtection="1">
      <alignment horizontal="left"/>
      <protection locked="0"/>
    </xf>
    <xf numFmtId="0" fontId="35" fillId="0" borderId="12" xfId="1" applyFont="1" applyBorder="1" applyAlignment="1" applyProtection="1">
      <alignment horizontal="center" vertical="center" wrapText="1"/>
    </xf>
    <xf numFmtId="0" fontId="35" fillId="0" borderId="13" xfId="1" applyFont="1" applyBorder="1" applyAlignment="1" applyProtection="1">
      <alignment horizontal="center" vertical="center" wrapText="1"/>
    </xf>
    <xf numFmtId="2" fontId="35" fillId="0" borderId="0" xfId="1" applyNumberFormat="1" applyFont="1" applyBorder="1" applyAlignment="1" applyProtection="1">
      <alignment horizontal="center" vertical="center" wrapText="1"/>
    </xf>
    <xf numFmtId="2" fontId="35" fillId="0" borderId="12" xfId="1" applyNumberFormat="1" applyFont="1" applyBorder="1" applyAlignment="1" applyProtection="1">
      <alignment horizontal="center" vertical="center" wrapText="1"/>
    </xf>
    <xf numFmtId="2" fontId="35" fillId="0" borderId="13" xfId="1" applyNumberFormat="1" applyFont="1" applyBorder="1" applyAlignment="1" applyProtection="1">
      <alignment horizontal="center" vertical="center" wrapText="1"/>
    </xf>
    <xf numFmtId="0" fontId="35" fillId="0" borderId="12" xfId="1" applyNumberFormat="1" applyFont="1" applyBorder="1" applyAlignment="1" applyProtection="1">
      <alignment horizontal="center" vertical="center" wrapText="1"/>
    </xf>
    <xf numFmtId="0" fontId="35" fillId="0" borderId="13" xfId="1" applyNumberFormat="1" applyFont="1" applyBorder="1" applyAlignment="1" applyProtection="1">
      <alignment horizontal="center" vertical="center" wrapText="1"/>
    </xf>
    <xf numFmtId="3" fontId="35" fillId="0" borderId="12" xfId="1" applyNumberFormat="1" applyFont="1" applyBorder="1" applyAlignment="1" applyProtection="1">
      <alignment horizontal="center" vertical="center" wrapText="1"/>
    </xf>
    <xf numFmtId="3" fontId="35" fillId="0" borderId="13" xfId="1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/>
    </xf>
    <xf numFmtId="0" fontId="25" fillId="4" borderId="3" xfId="0" applyFont="1" applyFill="1" applyBorder="1" applyAlignment="1" applyProtection="1">
      <alignment horizontal="center"/>
      <protection locked="0"/>
    </xf>
    <xf numFmtId="170" fontId="25" fillId="4" borderId="24" xfId="0" applyNumberFormat="1" applyFont="1" applyFill="1" applyBorder="1" applyAlignment="1" applyProtection="1">
      <alignment horizontal="center"/>
      <protection locked="0"/>
    </xf>
    <xf numFmtId="0" fontId="33" fillId="0" borderId="0" xfId="0" applyFont="1" applyAlignment="1" applyProtection="1">
      <alignment horizontal="left" vertical="top" wrapText="1"/>
    </xf>
    <xf numFmtId="0" fontId="33" fillId="0" borderId="10" xfId="0" applyFont="1" applyBorder="1" applyAlignment="1" applyProtection="1">
      <alignment horizontal="left" vertical="top" wrapText="1"/>
    </xf>
    <xf numFmtId="0" fontId="3" fillId="0" borderId="9" xfId="0" applyFont="1" applyBorder="1" applyAlignment="1" applyProtection="1">
      <alignment horizontal="left"/>
    </xf>
    <xf numFmtId="164" fontId="26" fillId="0" borderId="8" xfId="0" applyNumberFormat="1" applyFont="1" applyFill="1" applyBorder="1" applyAlignment="1" applyProtection="1">
      <alignment horizontal="center"/>
    </xf>
    <xf numFmtId="164" fontId="25" fillId="0" borderId="0" xfId="0" applyNumberFormat="1" applyFont="1" applyFill="1" applyBorder="1" applyAlignment="1" applyProtection="1"/>
    <xf numFmtId="170" fontId="25" fillId="0" borderId="0" xfId="0" applyNumberFormat="1" applyFont="1" applyFill="1" applyBorder="1" applyAlignment="1" applyProtection="1"/>
    <xf numFmtId="3" fontId="26" fillId="0" borderId="0" xfId="0" applyNumberFormat="1" applyFont="1" applyAlignment="1" applyProtection="1">
      <alignment horizontal="center"/>
    </xf>
    <xf numFmtId="0" fontId="8" fillId="0" borderId="0" xfId="0" applyFont="1" applyAlignment="1" applyProtection="1">
      <alignment horizontal="left" wrapText="1"/>
    </xf>
    <xf numFmtId="0" fontId="8" fillId="0" borderId="0" xfId="0" applyFont="1" applyAlignment="1" applyProtection="1">
      <alignment horizontal="left" wrapText="1"/>
      <protection locked="0"/>
    </xf>
    <xf numFmtId="3" fontId="20" fillId="0" borderId="16" xfId="0" applyNumberFormat="1" applyFont="1" applyBorder="1" applyAlignment="1" applyProtection="1">
      <alignment horizontal="center"/>
    </xf>
    <xf numFmtId="3" fontId="36" fillId="0" borderId="0" xfId="0" applyNumberFormat="1" applyFont="1" applyBorder="1" applyAlignment="1" applyProtection="1">
      <alignment horizontal="center"/>
    </xf>
    <xf numFmtId="3" fontId="25" fillId="4" borderId="0" xfId="0" applyNumberFormat="1" applyFont="1" applyFill="1" applyAlignment="1" applyProtection="1">
      <alignment horizontal="center"/>
      <protection locked="0"/>
    </xf>
    <xf numFmtId="3" fontId="25" fillId="4" borderId="8" xfId="0" applyNumberFormat="1" applyFont="1" applyFill="1" applyBorder="1" applyAlignment="1" applyProtection="1">
      <alignment horizontal="center"/>
      <protection locked="0"/>
    </xf>
    <xf numFmtId="3" fontId="25" fillId="4" borderId="14" xfId="0" applyNumberFormat="1" applyFont="1" applyFill="1" applyBorder="1" applyAlignment="1" applyProtection="1">
      <alignment horizontal="center"/>
      <protection locked="0"/>
    </xf>
    <xf numFmtId="3" fontId="25" fillId="0" borderId="8" xfId="0" applyNumberFormat="1" applyFont="1" applyBorder="1" applyAlignment="1" applyProtection="1">
      <alignment horizontal="center"/>
    </xf>
    <xf numFmtId="0" fontId="35" fillId="0" borderId="26" xfId="1" applyNumberFormat="1" applyFont="1" applyBorder="1" applyAlignment="1" applyProtection="1">
      <alignment horizontal="center" vertical="center" wrapText="1"/>
    </xf>
    <xf numFmtId="0" fontId="35" fillId="0" borderId="27" xfId="1" applyNumberFormat="1" applyFont="1" applyBorder="1" applyAlignment="1" applyProtection="1">
      <alignment horizontal="center" vertical="center" wrapText="1"/>
    </xf>
    <xf numFmtId="2" fontId="35" fillId="0" borderId="8" xfId="1" applyNumberFormat="1" applyFont="1" applyBorder="1" applyAlignment="1" applyProtection="1">
      <alignment horizontal="center" vertical="center" wrapText="1"/>
    </xf>
    <xf numFmtId="2" fontId="35" fillId="0" borderId="26" xfId="1" applyNumberFormat="1" applyFont="1" applyBorder="1" applyAlignment="1" applyProtection="1">
      <alignment horizontal="center" vertical="center" wrapText="1"/>
    </xf>
    <xf numFmtId="2" fontId="35" fillId="0" borderId="27" xfId="1" applyNumberFormat="1" applyFont="1" applyBorder="1" applyAlignment="1" applyProtection="1">
      <alignment horizontal="center" vertical="center" wrapText="1"/>
    </xf>
    <xf numFmtId="0" fontId="14" fillId="0" borderId="25" xfId="0" applyFont="1" applyBorder="1" applyAlignment="1" applyProtection="1">
      <alignment horizontal="center"/>
    </xf>
    <xf numFmtId="0" fontId="19" fillId="0" borderId="21" xfId="1" applyFont="1" applyBorder="1" applyAlignment="1" applyProtection="1">
      <alignment horizontal="center" vertical="top" wrapText="1"/>
    </xf>
    <xf numFmtId="0" fontId="19" fillId="0" borderId="19" xfId="1" applyFont="1" applyBorder="1" applyAlignment="1" applyProtection="1">
      <alignment horizontal="center" vertical="top" wrapText="1"/>
    </xf>
    <xf numFmtId="0" fontId="19" fillId="0" borderId="20" xfId="1" applyFont="1" applyBorder="1" applyAlignment="1" applyProtection="1">
      <alignment horizontal="center" vertical="top" wrapText="1"/>
    </xf>
    <xf numFmtId="0" fontId="14" fillId="0" borderId="18" xfId="0" applyFont="1" applyBorder="1" applyAlignment="1" applyProtection="1">
      <alignment horizontal="left" textRotation="180"/>
    </xf>
    <xf numFmtId="0" fontId="1" fillId="0" borderId="0" xfId="0" applyFont="1" applyFill="1" applyBorder="1" applyProtection="1"/>
    <xf numFmtId="0" fontId="1" fillId="0" borderId="0" xfId="0" applyFont="1" applyFill="1" applyProtection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790369</xdr:colOff>
      <xdr:row>3</xdr:row>
      <xdr:rowOff>209438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7619" cy="8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7"/>
  <sheetViews>
    <sheetView tabSelected="1" topLeftCell="A69" zoomScaleNormal="100" zoomScaleSheetLayoutView="85" workbookViewId="0">
      <selection activeCell="C156" sqref="C156:F156"/>
    </sheetView>
  </sheetViews>
  <sheetFormatPr baseColWidth="10" defaultRowHeight="15" x14ac:dyDescent="0.25"/>
  <cols>
    <col min="1" max="1" width="12.85546875" style="2" customWidth="1"/>
    <col min="2" max="2" width="15.42578125" style="2" customWidth="1"/>
    <col min="3" max="3" width="3.28515625" style="2" customWidth="1"/>
    <col min="4" max="4" width="12.7109375" style="2" bestFit="1" customWidth="1"/>
    <col min="5" max="5" width="3.28515625" style="2" customWidth="1"/>
    <col min="6" max="6" width="14.85546875" style="2" customWidth="1"/>
    <col min="7" max="7" width="3.28515625" style="2" customWidth="1"/>
    <col min="8" max="8" width="13.140625" style="2" customWidth="1"/>
    <col min="9" max="9" width="3.28515625" style="2" customWidth="1"/>
    <col min="10" max="10" width="12.42578125" style="2" customWidth="1"/>
    <col min="11" max="11" width="3.28515625" style="2" customWidth="1"/>
    <col min="12" max="12" width="15.28515625" style="2" customWidth="1"/>
    <col min="13" max="13" width="12.42578125" style="2" customWidth="1"/>
    <col min="14" max="14" width="1" style="2" customWidth="1"/>
    <col min="15" max="15" width="11.42578125" style="2"/>
    <col min="16" max="16" width="22.42578125" style="2" customWidth="1"/>
    <col min="17" max="17" width="3.28515625" style="2" customWidth="1"/>
    <col min="18" max="18" width="12.85546875" style="2" customWidth="1"/>
    <col min="19" max="19" width="3.28515625" style="2" customWidth="1"/>
    <col min="20" max="20" width="12.85546875" style="2" customWidth="1"/>
    <col min="21" max="21" width="3.28515625" style="2" customWidth="1"/>
    <col min="22" max="22" width="12.85546875" style="2" customWidth="1"/>
    <col min="23" max="23" width="3.28515625" style="2" customWidth="1"/>
    <col min="24" max="24" width="12.85546875" style="2" customWidth="1"/>
    <col min="25" max="25" width="3.28515625" style="2" customWidth="1"/>
    <col min="26" max="26" width="12.85546875" style="2" customWidth="1"/>
    <col min="27" max="250" width="11.42578125" style="2"/>
    <col min="251" max="251" width="12.85546875" style="2" customWidth="1"/>
    <col min="252" max="252" width="15.42578125" style="2" customWidth="1"/>
    <col min="253" max="253" width="3" style="2" customWidth="1"/>
    <col min="254" max="254" width="11.42578125" style="2"/>
    <col min="255" max="255" width="3" style="2" customWidth="1"/>
    <col min="256" max="256" width="15.85546875" style="2" customWidth="1"/>
    <col min="257" max="257" width="3" style="2" customWidth="1"/>
    <col min="258" max="258" width="13.140625" style="2" customWidth="1"/>
    <col min="259" max="259" width="3" style="2" customWidth="1"/>
    <col min="260" max="260" width="12.42578125" style="2" customWidth="1"/>
    <col min="261" max="261" width="3" style="2" customWidth="1"/>
    <col min="262" max="262" width="10.85546875" style="2" customWidth="1"/>
    <col min="263" max="263" width="7.7109375" style="2" customWidth="1"/>
    <col min="264" max="264" width="4.5703125" style="2" customWidth="1"/>
    <col min="265" max="506" width="11.42578125" style="2"/>
    <col min="507" max="507" width="12.85546875" style="2" customWidth="1"/>
    <col min="508" max="508" width="15.42578125" style="2" customWidth="1"/>
    <col min="509" max="509" width="3" style="2" customWidth="1"/>
    <col min="510" max="510" width="11.42578125" style="2"/>
    <col min="511" max="511" width="3" style="2" customWidth="1"/>
    <col min="512" max="512" width="15.85546875" style="2" customWidth="1"/>
    <col min="513" max="513" width="3" style="2" customWidth="1"/>
    <col min="514" max="514" width="13.140625" style="2" customWidth="1"/>
    <col min="515" max="515" width="3" style="2" customWidth="1"/>
    <col min="516" max="516" width="12.42578125" style="2" customWidth="1"/>
    <col min="517" max="517" width="3" style="2" customWidth="1"/>
    <col min="518" max="518" width="10.85546875" style="2" customWidth="1"/>
    <col min="519" max="519" width="7.7109375" style="2" customWidth="1"/>
    <col min="520" max="520" width="4.5703125" style="2" customWidth="1"/>
    <col min="521" max="762" width="11.42578125" style="2"/>
    <col min="763" max="763" width="12.85546875" style="2" customWidth="1"/>
    <col min="764" max="764" width="15.42578125" style="2" customWidth="1"/>
    <col min="765" max="765" width="3" style="2" customWidth="1"/>
    <col min="766" max="766" width="11.42578125" style="2"/>
    <col min="767" max="767" width="3" style="2" customWidth="1"/>
    <col min="768" max="768" width="15.85546875" style="2" customWidth="1"/>
    <col min="769" max="769" width="3" style="2" customWidth="1"/>
    <col min="770" max="770" width="13.140625" style="2" customWidth="1"/>
    <col min="771" max="771" width="3" style="2" customWidth="1"/>
    <col min="772" max="772" width="12.42578125" style="2" customWidth="1"/>
    <col min="773" max="773" width="3" style="2" customWidth="1"/>
    <col min="774" max="774" width="10.85546875" style="2" customWidth="1"/>
    <col min="775" max="775" width="7.7109375" style="2" customWidth="1"/>
    <col min="776" max="776" width="4.5703125" style="2" customWidth="1"/>
    <col min="777" max="1018" width="11.42578125" style="2"/>
    <col min="1019" max="1019" width="12.85546875" style="2" customWidth="1"/>
    <col min="1020" max="1020" width="15.42578125" style="2" customWidth="1"/>
    <col min="1021" max="1021" width="3" style="2" customWidth="1"/>
    <col min="1022" max="1022" width="11.42578125" style="2"/>
    <col min="1023" max="1023" width="3" style="2" customWidth="1"/>
    <col min="1024" max="1024" width="15.85546875" style="2" customWidth="1"/>
    <col min="1025" max="1025" width="3" style="2" customWidth="1"/>
    <col min="1026" max="1026" width="13.140625" style="2" customWidth="1"/>
    <col min="1027" max="1027" width="3" style="2" customWidth="1"/>
    <col min="1028" max="1028" width="12.42578125" style="2" customWidth="1"/>
    <col min="1029" max="1029" width="3" style="2" customWidth="1"/>
    <col min="1030" max="1030" width="10.85546875" style="2" customWidth="1"/>
    <col min="1031" max="1031" width="7.7109375" style="2" customWidth="1"/>
    <col min="1032" max="1032" width="4.5703125" style="2" customWidth="1"/>
    <col min="1033" max="1274" width="11.42578125" style="2"/>
    <col min="1275" max="1275" width="12.85546875" style="2" customWidth="1"/>
    <col min="1276" max="1276" width="15.42578125" style="2" customWidth="1"/>
    <col min="1277" max="1277" width="3" style="2" customWidth="1"/>
    <col min="1278" max="1278" width="11.42578125" style="2"/>
    <col min="1279" max="1279" width="3" style="2" customWidth="1"/>
    <col min="1280" max="1280" width="15.85546875" style="2" customWidth="1"/>
    <col min="1281" max="1281" width="3" style="2" customWidth="1"/>
    <col min="1282" max="1282" width="13.140625" style="2" customWidth="1"/>
    <col min="1283" max="1283" width="3" style="2" customWidth="1"/>
    <col min="1284" max="1284" width="12.42578125" style="2" customWidth="1"/>
    <col min="1285" max="1285" width="3" style="2" customWidth="1"/>
    <col min="1286" max="1286" width="10.85546875" style="2" customWidth="1"/>
    <col min="1287" max="1287" width="7.7109375" style="2" customWidth="1"/>
    <col min="1288" max="1288" width="4.5703125" style="2" customWidth="1"/>
    <col min="1289" max="1530" width="11.42578125" style="2"/>
    <col min="1531" max="1531" width="12.85546875" style="2" customWidth="1"/>
    <col min="1532" max="1532" width="15.42578125" style="2" customWidth="1"/>
    <col min="1533" max="1533" width="3" style="2" customWidth="1"/>
    <col min="1534" max="1534" width="11.42578125" style="2"/>
    <col min="1535" max="1535" width="3" style="2" customWidth="1"/>
    <col min="1536" max="1536" width="15.85546875" style="2" customWidth="1"/>
    <col min="1537" max="1537" width="3" style="2" customWidth="1"/>
    <col min="1538" max="1538" width="13.140625" style="2" customWidth="1"/>
    <col min="1539" max="1539" width="3" style="2" customWidth="1"/>
    <col min="1540" max="1540" width="12.42578125" style="2" customWidth="1"/>
    <col min="1541" max="1541" width="3" style="2" customWidth="1"/>
    <col min="1542" max="1542" width="10.85546875" style="2" customWidth="1"/>
    <col min="1543" max="1543" width="7.7109375" style="2" customWidth="1"/>
    <col min="1544" max="1544" width="4.5703125" style="2" customWidth="1"/>
    <col min="1545" max="1786" width="11.42578125" style="2"/>
    <col min="1787" max="1787" width="12.85546875" style="2" customWidth="1"/>
    <col min="1788" max="1788" width="15.42578125" style="2" customWidth="1"/>
    <col min="1789" max="1789" width="3" style="2" customWidth="1"/>
    <col min="1790" max="1790" width="11.42578125" style="2"/>
    <col min="1791" max="1791" width="3" style="2" customWidth="1"/>
    <col min="1792" max="1792" width="15.85546875" style="2" customWidth="1"/>
    <col min="1793" max="1793" width="3" style="2" customWidth="1"/>
    <col min="1794" max="1794" width="13.140625" style="2" customWidth="1"/>
    <col min="1795" max="1795" width="3" style="2" customWidth="1"/>
    <col min="1796" max="1796" width="12.42578125" style="2" customWidth="1"/>
    <col min="1797" max="1797" width="3" style="2" customWidth="1"/>
    <col min="1798" max="1798" width="10.85546875" style="2" customWidth="1"/>
    <col min="1799" max="1799" width="7.7109375" style="2" customWidth="1"/>
    <col min="1800" max="1800" width="4.5703125" style="2" customWidth="1"/>
    <col min="1801" max="2042" width="11.42578125" style="2"/>
    <col min="2043" max="2043" width="12.85546875" style="2" customWidth="1"/>
    <col min="2044" max="2044" width="15.42578125" style="2" customWidth="1"/>
    <col min="2045" max="2045" width="3" style="2" customWidth="1"/>
    <col min="2046" max="2046" width="11.42578125" style="2"/>
    <col min="2047" max="2047" width="3" style="2" customWidth="1"/>
    <col min="2048" max="2048" width="15.85546875" style="2" customWidth="1"/>
    <col min="2049" max="2049" width="3" style="2" customWidth="1"/>
    <col min="2050" max="2050" width="13.140625" style="2" customWidth="1"/>
    <col min="2051" max="2051" width="3" style="2" customWidth="1"/>
    <col min="2052" max="2052" width="12.42578125" style="2" customWidth="1"/>
    <col min="2053" max="2053" width="3" style="2" customWidth="1"/>
    <col min="2054" max="2054" width="10.85546875" style="2" customWidth="1"/>
    <col min="2055" max="2055" width="7.7109375" style="2" customWidth="1"/>
    <col min="2056" max="2056" width="4.5703125" style="2" customWidth="1"/>
    <col min="2057" max="2298" width="11.42578125" style="2"/>
    <col min="2299" max="2299" width="12.85546875" style="2" customWidth="1"/>
    <col min="2300" max="2300" width="15.42578125" style="2" customWidth="1"/>
    <col min="2301" max="2301" width="3" style="2" customWidth="1"/>
    <col min="2302" max="2302" width="11.42578125" style="2"/>
    <col min="2303" max="2303" width="3" style="2" customWidth="1"/>
    <col min="2304" max="2304" width="15.85546875" style="2" customWidth="1"/>
    <col min="2305" max="2305" width="3" style="2" customWidth="1"/>
    <col min="2306" max="2306" width="13.140625" style="2" customWidth="1"/>
    <col min="2307" max="2307" width="3" style="2" customWidth="1"/>
    <col min="2308" max="2308" width="12.42578125" style="2" customWidth="1"/>
    <col min="2309" max="2309" width="3" style="2" customWidth="1"/>
    <col min="2310" max="2310" width="10.85546875" style="2" customWidth="1"/>
    <col min="2311" max="2311" width="7.7109375" style="2" customWidth="1"/>
    <col min="2312" max="2312" width="4.5703125" style="2" customWidth="1"/>
    <col min="2313" max="2554" width="11.42578125" style="2"/>
    <col min="2555" max="2555" width="12.85546875" style="2" customWidth="1"/>
    <col min="2556" max="2556" width="15.42578125" style="2" customWidth="1"/>
    <col min="2557" max="2557" width="3" style="2" customWidth="1"/>
    <col min="2558" max="2558" width="11.42578125" style="2"/>
    <col min="2559" max="2559" width="3" style="2" customWidth="1"/>
    <col min="2560" max="2560" width="15.85546875" style="2" customWidth="1"/>
    <col min="2561" max="2561" width="3" style="2" customWidth="1"/>
    <col min="2562" max="2562" width="13.140625" style="2" customWidth="1"/>
    <col min="2563" max="2563" width="3" style="2" customWidth="1"/>
    <col min="2564" max="2564" width="12.42578125" style="2" customWidth="1"/>
    <col min="2565" max="2565" width="3" style="2" customWidth="1"/>
    <col min="2566" max="2566" width="10.85546875" style="2" customWidth="1"/>
    <col min="2567" max="2567" width="7.7109375" style="2" customWidth="1"/>
    <col min="2568" max="2568" width="4.5703125" style="2" customWidth="1"/>
    <col min="2569" max="2810" width="11.42578125" style="2"/>
    <col min="2811" max="2811" width="12.85546875" style="2" customWidth="1"/>
    <col min="2812" max="2812" width="15.42578125" style="2" customWidth="1"/>
    <col min="2813" max="2813" width="3" style="2" customWidth="1"/>
    <col min="2814" max="2814" width="11.42578125" style="2"/>
    <col min="2815" max="2815" width="3" style="2" customWidth="1"/>
    <col min="2816" max="2816" width="15.85546875" style="2" customWidth="1"/>
    <col min="2817" max="2817" width="3" style="2" customWidth="1"/>
    <col min="2818" max="2818" width="13.140625" style="2" customWidth="1"/>
    <col min="2819" max="2819" width="3" style="2" customWidth="1"/>
    <col min="2820" max="2820" width="12.42578125" style="2" customWidth="1"/>
    <col min="2821" max="2821" width="3" style="2" customWidth="1"/>
    <col min="2822" max="2822" width="10.85546875" style="2" customWidth="1"/>
    <col min="2823" max="2823" width="7.7109375" style="2" customWidth="1"/>
    <col min="2824" max="2824" width="4.5703125" style="2" customWidth="1"/>
    <col min="2825" max="3066" width="11.42578125" style="2"/>
    <col min="3067" max="3067" width="12.85546875" style="2" customWidth="1"/>
    <col min="3068" max="3068" width="15.42578125" style="2" customWidth="1"/>
    <col min="3069" max="3069" width="3" style="2" customWidth="1"/>
    <col min="3070" max="3070" width="11.42578125" style="2"/>
    <col min="3071" max="3071" width="3" style="2" customWidth="1"/>
    <col min="3072" max="3072" width="15.85546875" style="2" customWidth="1"/>
    <col min="3073" max="3073" width="3" style="2" customWidth="1"/>
    <col min="3074" max="3074" width="13.140625" style="2" customWidth="1"/>
    <col min="3075" max="3075" width="3" style="2" customWidth="1"/>
    <col min="3076" max="3076" width="12.42578125" style="2" customWidth="1"/>
    <col min="3077" max="3077" width="3" style="2" customWidth="1"/>
    <col min="3078" max="3078" width="10.85546875" style="2" customWidth="1"/>
    <col min="3079" max="3079" width="7.7109375" style="2" customWidth="1"/>
    <col min="3080" max="3080" width="4.5703125" style="2" customWidth="1"/>
    <col min="3081" max="3322" width="11.42578125" style="2"/>
    <col min="3323" max="3323" width="12.85546875" style="2" customWidth="1"/>
    <col min="3324" max="3324" width="15.42578125" style="2" customWidth="1"/>
    <col min="3325" max="3325" width="3" style="2" customWidth="1"/>
    <col min="3326" max="3326" width="11.42578125" style="2"/>
    <col min="3327" max="3327" width="3" style="2" customWidth="1"/>
    <col min="3328" max="3328" width="15.85546875" style="2" customWidth="1"/>
    <col min="3329" max="3329" width="3" style="2" customWidth="1"/>
    <col min="3330" max="3330" width="13.140625" style="2" customWidth="1"/>
    <col min="3331" max="3331" width="3" style="2" customWidth="1"/>
    <col min="3332" max="3332" width="12.42578125" style="2" customWidth="1"/>
    <col min="3333" max="3333" width="3" style="2" customWidth="1"/>
    <col min="3334" max="3334" width="10.85546875" style="2" customWidth="1"/>
    <col min="3335" max="3335" width="7.7109375" style="2" customWidth="1"/>
    <col min="3336" max="3336" width="4.5703125" style="2" customWidth="1"/>
    <col min="3337" max="3578" width="11.42578125" style="2"/>
    <col min="3579" max="3579" width="12.85546875" style="2" customWidth="1"/>
    <col min="3580" max="3580" width="15.42578125" style="2" customWidth="1"/>
    <col min="3581" max="3581" width="3" style="2" customWidth="1"/>
    <col min="3582" max="3582" width="11.42578125" style="2"/>
    <col min="3583" max="3583" width="3" style="2" customWidth="1"/>
    <col min="3584" max="3584" width="15.85546875" style="2" customWidth="1"/>
    <col min="3585" max="3585" width="3" style="2" customWidth="1"/>
    <col min="3586" max="3586" width="13.140625" style="2" customWidth="1"/>
    <col min="3587" max="3587" width="3" style="2" customWidth="1"/>
    <col min="3588" max="3588" width="12.42578125" style="2" customWidth="1"/>
    <col min="3589" max="3589" width="3" style="2" customWidth="1"/>
    <col min="3590" max="3590" width="10.85546875" style="2" customWidth="1"/>
    <col min="3591" max="3591" width="7.7109375" style="2" customWidth="1"/>
    <col min="3592" max="3592" width="4.5703125" style="2" customWidth="1"/>
    <col min="3593" max="3834" width="11.42578125" style="2"/>
    <col min="3835" max="3835" width="12.85546875" style="2" customWidth="1"/>
    <col min="3836" max="3836" width="15.42578125" style="2" customWidth="1"/>
    <col min="3837" max="3837" width="3" style="2" customWidth="1"/>
    <col min="3838" max="3838" width="11.42578125" style="2"/>
    <col min="3839" max="3839" width="3" style="2" customWidth="1"/>
    <col min="3840" max="3840" width="15.85546875" style="2" customWidth="1"/>
    <col min="3841" max="3841" width="3" style="2" customWidth="1"/>
    <col min="3842" max="3842" width="13.140625" style="2" customWidth="1"/>
    <col min="3843" max="3843" width="3" style="2" customWidth="1"/>
    <col min="3844" max="3844" width="12.42578125" style="2" customWidth="1"/>
    <col min="3845" max="3845" width="3" style="2" customWidth="1"/>
    <col min="3846" max="3846" width="10.85546875" style="2" customWidth="1"/>
    <col min="3847" max="3847" width="7.7109375" style="2" customWidth="1"/>
    <col min="3848" max="3848" width="4.5703125" style="2" customWidth="1"/>
    <col min="3849" max="4090" width="11.42578125" style="2"/>
    <col min="4091" max="4091" width="12.85546875" style="2" customWidth="1"/>
    <col min="4092" max="4092" width="15.42578125" style="2" customWidth="1"/>
    <col min="4093" max="4093" width="3" style="2" customWidth="1"/>
    <col min="4094" max="4094" width="11.42578125" style="2"/>
    <col min="4095" max="4095" width="3" style="2" customWidth="1"/>
    <col min="4096" max="4096" width="15.85546875" style="2" customWidth="1"/>
    <col min="4097" max="4097" width="3" style="2" customWidth="1"/>
    <col min="4098" max="4098" width="13.140625" style="2" customWidth="1"/>
    <col min="4099" max="4099" width="3" style="2" customWidth="1"/>
    <col min="4100" max="4100" width="12.42578125" style="2" customWidth="1"/>
    <col min="4101" max="4101" width="3" style="2" customWidth="1"/>
    <col min="4102" max="4102" width="10.85546875" style="2" customWidth="1"/>
    <col min="4103" max="4103" width="7.7109375" style="2" customWidth="1"/>
    <col min="4104" max="4104" width="4.5703125" style="2" customWidth="1"/>
    <col min="4105" max="4346" width="11.42578125" style="2"/>
    <col min="4347" max="4347" width="12.85546875" style="2" customWidth="1"/>
    <col min="4348" max="4348" width="15.42578125" style="2" customWidth="1"/>
    <col min="4349" max="4349" width="3" style="2" customWidth="1"/>
    <col min="4350" max="4350" width="11.42578125" style="2"/>
    <col min="4351" max="4351" width="3" style="2" customWidth="1"/>
    <col min="4352" max="4352" width="15.85546875" style="2" customWidth="1"/>
    <col min="4353" max="4353" width="3" style="2" customWidth="1"/>
    <col min="4354" max="4354" width="13.140625" style="2" customWidth="1"/>
    <col min="4355" max="4355" width="3" style="2" customWidth="1"/>
    <col min="4356" max="4356" width="12.42578125" style="2" customWidth="1"/>
    <col min="4357" max="4357" width="3" style="2" customWidth="1"/>
    <col min="4358" max="4358" width="10.85546875" style="2" customWidth="1"/>
    <col min="4359" max="4359" width="7.7109375" style="2" customWidth="1"/>
    <col min="4360" max="4360" width="4.5703125" style="2" customWidth="1"/>
    <col min="4361" max="4602" width="11.42578125" style="2"/>
    <col min="4603" max="4603" width="12.85546875" style="2" customWidth="1"/>
    <col min="4604" max="4604" width="15.42578125" style="2" customWidth="1"/>
    <col min="4605" max="4605" width="3" style="2" customWidth="1"/>
    <col min="4606" max="4606" width="11.42578125" style="2"/>
    <col min="4607" max="4607" width="3" style="2" customWidth="1"/>
    <col min="4608" max="4608" width="15.85546875" style="2" customWidth="1"/>
    <col min="4609" max="4609" width="3" style="2" customWidth="1"/>
    <col min="4610" max="4610" width="13.140625" style="2" customWidth="1"/>
    <col min="4611" max="4611" width="3" style="2" customWidth="1"/>
    <col min="4612" max="4612" width="12.42578125" style="2" customWidth="1"/>
    <col min="4613" max="4613" width="3" style="2" customWidth="1"/>
    <col min="4614" max="4614" width="10.85546875" style="2" customWidth="1"/>
    <col min="4615" max="4615" width="7.7109375" style="2" customWidth="1"/>
    <col min="4616" max="4616" width="4.5703125" style="2" customWidth="1"/>
    <col min="4617" max="4858" width="11.42578125" style="2"/>
    <col min="4859" max="4859" width="12.85546875" style="2" customWidth="1"/>
    <col min="4860" max="4860" width="15.42578125" style="2" customWidth="1"/>
    <col min="4861" max="4861" width="3" style="2" customWidth="1"/>
    <col min="4862" max="4862" width="11.42578125" style="2"/>
    <col min="4863" max="4863" width="3" style="2" customWidth="1"/>
    <col min="4864" max="4864" width="15.85546875" style="2" customWidth="1"/>
    <col min="4865" max="4865" width="3" style="2" customWidth="1"/>
    <col min="4866" max="4866" width="13.140625" style="2" customWidth="1"/>
    <col min="4867" max="4867" width="3" style="2" customWidth="1"/>
    <col min="4868" max="4868" width="12.42578125" style="2" customWidth="1"/>
    <col min="4869" max="4869" width="3" style="2" customWidth="1"/>
    <col min="4870" max="4870" width="10.85546875" style="2" customWidth="1"/>
    <col min="4871" max="4871" width="7.7109375" style="2" customWidth="1"/>
    <col min="4872" max="4872" width="4.5703125" style="2" customWidth="1"/>
    <col min="4873" max="5114" width="11.42578125" style="2"/>
    <col min="5115" max="5115" width="12.85546875" style="2" customWidth="1"/>
    <col min="5116" max="5116" width="15.42578125" style="2" customWidth="1"/>
    <col min="5117" max="5117" width="3" style="2" customWidth="1"/>
    <col min="5118" max="5118" width="11.42578125" style="2"/>
    <col min="5119" max="5119" width="3" style="2" customWidth="1"/>
    <col min="5120" max="5120" width="15.85546875" style="2" customWidth="1"/>
    <col min="5121" max="5121" width="3" style="2" customWidth="1"/>
    <col min="5122" max="5122" width="13.140625" style="2" customWidth="1"/>
    <col min="5123" max="5123" width="3" style="2" customWidth="1"/>
    <col min="5124" max="5124" width="12.42578125" style="2" customWidth="1"/>
    <col min="5125" max="5125" width="3" style="2" customWidth="1"/>
    <col min="5126" max="5126" width="10.85546875" style="2" customWidth="1"/>
    <col min="5127" max="5127" width="7.7109375" style="2" customWidth="1"/>
    <col min="5128" max="5128" width="4.5703125" style="2" customWidth="1"/>
    <col min="5129" max="5370" width="11.42578125" style="2"/>
    <col min="5371" max="5371" width="12.85546875" style="2" customWidth="1"/>
    <col min="5372" max="5372" width="15.42578125" style="2" customWidth="1"/>
    <col min="5373" max="5373" width="3" style="2" customWidth="1"/>
    <col min="5374" max="5374" width="11.42578125" style="2"/>
    <col min="5375" max="5375" width="3" style="2" customWidth="1"/>
    <col min="5376" max="5376" width="15.85546875" style="2" customWidth="1"/>
    <col min="5377" max="5377" width="3" style="2" customWidth="1"/>
    <col min="5378" max="5378" width="13.140625" style="2" customWidth="1"/>
    <col min="5379" max="5379" width="3" style="2" customWidth="1"/>
    <col min="5380" max="5380" width="12.42578125" style="2" customWidth="1"/>
    <col min="5381" max="5381" width="3" style="2" customWidth="1"/>
    <col min="5382" max="5382" width="10.85546875" style="2" customWidth="1"/>
    <col min="5383" max="5383" width="7.7109375" style="2" customWidth="1"/>
    <col min="5384" max="5384" width="4.5703125" style="2" customWidth="1"/>
    <col min="5385" max="5626" width="11.42578125" style="2"/>
    <col min="5627" max="5627" width="12.85546875" style="2" customWidth="1"/>
    <col min="5628" max="5628" width="15.42578125" style="2" customWidth="1"/>
    <col min="5629" max="5629" width="3" style="2" customWidth="1"/>
    <col min="5630" max="5630" width="11.42578125" style="2"/>
    <col min="5631" max="5631" width="3" style="2" customWidth="1"/>
    <col min="5632" max="5632" width="15.85546875" style="2" customWidth="1"/>
    <col min="5633" max="5633" width="3" style="2" customWidth="1"/>
    <col min="5634" max="5634" width="13.140625" style="2" customWidth="1"/>
    <col min="5635" max="5635" width="3" style="2" customWidth="1"/>
    <col min="5636" max="5636" width="12.42578125" style="2" customWidth="1"/>
    <col min="5637" max="5637" width="3" style="2" customWidth="1"/>
    <col min="5638" max="5638" width="10.85546875" style="2" customWidth="1"/>
    <col min="5639" max="5639" width="7.7109375" style="2" customWidth="1"/>
    <col min="5640" max="5640" width="4.5703125" style="2" customWidth="1"/>
    <col min="5641" max="5882" width="11.42578125" style="2"/>
    <col min="5883" max="5883" width="12.85546875" style="2" customWidth="1"/>
    <col min="5884" max="5884" width="15.42578125" style="2" customWidth="1"/>
    <col min="5885" max="5885" width="3" style="2" customWidth="1"/>
    <col min="5886" max="5886" width="11.42578125" style="2"/>
    <col min="5887" max="5887" width="3" style="2" customWidth="1"/>
    <col min="5888" max="5888" width="15.85546875" style="2" customWidth="1"/>
    <col min="5889" max="5889" width="3" style="2" customWidth="1"/>
    <col min="5890" max="5890" width="13.140625" style="2" customWidth="1"/>
    <col min="5891" max="5891" width="3" style="2" customWidth="1"/>
    <col min="5892" max="5892" width="12.42578125" style="2" customWidth="1"/>
    <col min="5893" max="5893" width="3" style="2" customWidth="1"/>
    <col min="5894" max="5894" width="10.85546875" style="2" customWidth="1"/>
    <col min="5895" max="5895" width="7.7109375" style="2" customWidth="1"/>
    <col min="5896" max="5896" width="4.5703125" style="2" customWidth="1"/>
    <col min="5897" max="6138" width="11.42578125" style="2"/>
    <col min="6139" max="6139" width="12.85546875" style="2" customWidth="1"/>
    <col min="6140" max="6140" width="15.42578125" style="2" customWidth="1"/>
    <col min="6141" max="6141" width="3" style="2" customWidth="1"/>
    <col min="6142" max="6142" width="11.42578125" style="2"/>
    <col min="6143" max="6143" width="3" style="2" customWidth="1"/>
    <col min="6144" max="6144" width="15.85546875" style="2" customWidth="1"/>
    <col min="6145" max="6145" width="3" style="2" customWidth="1"/>
    <col min="6146" max="6146" width="13.140625" style="2" customWidth="1"/>
    <col min="6147" max="6147" width="3" style="2" customWidth="1"/>
    <col min="6148" max="6148" width="12.42578125" style="2" customWidth="1"/>
    <col min="6149" max="6149" width="3" style="2" customWidth="1"/>
    <col min="6150" max="6150" width="10.85546875" style="2" customWidth="1"/>
    <col min="6151" max="6151" width="7.7109375" style="2" customWidth="1"/>
    <col min="6152" max="6152" width="4.5703125" style="2" customWidth="1"/>
    <col min="6153" max="6394" width="11.42578125" style="2"/>
    <col min="6395" max="6395" width="12.85546875" style="2" customWidth="1"/>
    <col min="6396" max="6396" width="15.42578125" style="2" customWidth="1"/>
    <col min="6397" max="6397" width="3" style="2" customWidth="1"/>
    <col min="6398" max="6398" width="11.42578125" style="2"/>
    <col min="6399" max="6399" width="3" style="2" customWidth="1"/>
    <col min="6400" max="6400" width="15.85546875" style="2" customWidth="1"/>
    <col min="6401" max="6401" width="3" style="2" customWidth="1"/>
    <col min="6402" max="6402" width="13.140625" style="2" customWidth="1"/>
    <col min="6403" max="6403" width="3" style="2" customWidth="1"/>
    <col min="6404" max="6404" width="12.42578125" style="2" customWidth="1"/>
    <col min="6405" max="6405" width="3" style="2" customWidth="1"/>
    <col min="6406" max="6406" width="10.85546875" style="2" customWidth="1"/>
    <col min="6407" max="6407" width="7.7109375" style="2" customWidth="1"/>
    <col min="6408" max="6408" width="4.5703125" style="2" customWidth="1"/>
    <col min="6409" max="6650" width="11.42578125" style="2"/>
    <col min="6651" max="6651" width="12.85546875" style="2" customWidth="1"/>
    <col min="6652" max="6652" width="15.42578125" style="2" customWidth="1"/>
    <col min="6653" max="6653" width="3" style="2" customWidth="1"/>
    <col min="6654" max="6654" width="11.42578125" style="2"/>
    <col min="6655" max="6655" width="3" style="2" customWidth="1"/>
    <col min="6656" max="6656" width="15.85546875" style="2" customWidth="1"/>
    <col min="6657" max="6657" width="3" style="2" customWidth="1"/>
    <col min="6658" max="6658" width="13.140625" style="2" customWidth="1"/>
    <col min="6659" max="6659" width="3" style="2" customWidth="1"/>
    <col min="6660" max="6660" width="12.42578125" style="2" customWidth="1"/>
    <col min="6661" max="6661" width="3" style="2" customWidth="1"/>
    <col min="6662" max="6662" width="10.85546875" style="2" customWidth="1"/>
    <col min="6663" max="6663" width="7.7109375" style="2" customWidth="1"/>
    <col min="6664" max="6664" width="4.5703125" style="2" customWidth="1"/>
    <col min="6665" max="6906" width="11.42578125" style="2"/>
    <col min="6907" max="6907" width="12.85546875" style="2" customWidth="1"/>
    <col min="6908" max="6908" width="15.42578125" style="2" customWidth="1"/>
    <col min="6909" max="6909" width="3" style="2" customWidth="1"/>
    <col min="6910" max="6910" width="11.42578125" style="2"/>
    <col min="6911" max="6911" width="3" style="2" customWidth="1"/>
    <col min="6912" max="6912" width="15.85546875" style="2" customWidth="1"/>
    <col min="6913" max="6913" width="3" style="2" customWidth="1"/>
    <col min="6914" max="6914" width="13.140625" style="2" customWidth="1"/>
    <col min="6915" max="6915" width="3" style="2" customWidth="1"/>
    <col min="6916" max="6916" width="12.42578125" style="2" customWidth="1"/>
    <col min="6917" max="6917" width="3" style="2" customWidth="1"/>
    <col min="6918" max="6918" width="10.85546875" style="2" customWidth="1"/>
    <col min="6919" max="6919" width="7.7109375" style="2" customWidth="1"/>
    <col min="6920" max="6920" width="4.5703125" style="2" customWidth="1"/>
    <col min="6921" max="7162" width="11.42578125" style="2"/>
    <col min="7163" max="7163" width="12.85546875" style="2" customWidth="1"/>
    <col min="7164" max="7164" width="15.42578125" style="2" customWidth="1"/>
    <col min="7165" max="7165" width="3" style="2" customWidth="1"/>
    <col min="7166" max="7166" width="11.42578125" style="2"/>
    <col min="7167" max="7167" width="3" style="2" customWidth="1"/>
    <col min="7168" max="7168" width="15.85546875" style="2" customWidth="1"/>
    <col min="7169" max="7169" width="3" style="2" customWidth="1"/>
    <col min="7170" max="7170" width="13.140625" style="2" customWidth="1"/>
    <col min="7171" max="7171" width="3" style="2" customWidth="1"/>
    <col min="7172" max="7172" width="12.42578125" style="2" customWidth="1"/>
    <col min="7173" max="7173" width="3" style="2" customWidth="1"/>
    <col min="7174" max="7174" width="10.85546875" style="2" customWidth="1"/>
    <col min="7175" max="7175" width="7.7109375" style="2" customWidth="1"/>
    <col min="7176" max="7176" width="4.5703125" style="2" customWidth="1"/>
    <col min="7177" max="7418" width="11.42578125" style="2"/>
    <col min="7419" max="7419" width="12.85546875" style="2" customWidth="1"/>
    <col min="7420" max="7420" width="15.42578125" style="2" customWidth="1"/>
    <col min="7421" max="7421" width="3" style="2" customWidth="1"/>
    <col min="7422" max="7422" width="11.42578125" style="2"/>
    <col min="7423" max="7423" width="3" style="2" customWidth="1"/>
    <col min="7424" max="7424" width="15.85546875" style="2" customWidth="1"/>
    <col min="7425" max="7425" width="3" style="2" customWidth="1"/>
    <col min="7426" max="7426" width="13.140625" style="2" customWidth="1"/>
    <col min="7427" max="7427" width="3" style="2" customWidth="1"/>
    <col min="7428" max="7428" width="12.42578125" style="2" customWidth="1"/>
    <col min="7429" max="7429" width="3" style="2" customWidth="1"/>
    <col min="7430" max="7430" width="10.85546875" style="2" customWidth="1"/>
    <col min="7431" max="7431" width="7.7109375" style="2" customWidth="1"/>
    <col min="7432" max="7432" width="4.5703125" style="2" customWidth="1"/>
    <col min="7433" max="7674" width="11.42578125" style="2"/>
    <col min="7675" max="7675" width="12.85546875" style="2" customWidth="1"/>
    <col min="7676" max="7676" width="15.42578125" style="2" customWidth="1"/>
    <col min="7677" max="7677" width="3" style="2" customWidth="1"/>
    <col min="7678" max="7678" width="11.42578125" style="2"/>
    <col min="7679" max="7679" width="3" style="2" customWidth="1"/>
    <col min="7680" max="7680" width="15.85546875" style="2" customWidth="1"/>
    <col min="7681" max="7681" width="3" style="2" customWidth="1"/>
    <col min="7682" max="7682" width="13.140625" style="2" customWidth="1"/>
    <col min="7683" max="7683" width="3" style="2" customWidth="1"/>
    <col min="7684" max="7684" width="12.42578125" style="2" customWidth="1"/>
    <col min="7685" max="7685" width="3" style="2" customWidth="1"/>
    <col min="7686" max="7686" width="10.85546875" style="2" customWidth="1"/>
    <col min="7687" max="7687" width="7.7109375" style="2" customWidth="1"/>
    <col min="7688" max="7688" width="4.5703125" style="2" customWidth="1"/>
    <col min="7689" max="7930" width="11.42578125" style="2"/>
    <col min="7931" max="7931" width="12.85546875" style="2" customWidth="1"/>
    <col min="7932" max="7932" width="15.42578125" style="2" customWidth="1"/>
    <col min="7933" max="7933" width="3" style="2" customWidth="1"/>
    <col min="7934" max="7934" width="11.42578125" style="2"/>
    <col min="7935" max="7935" width="3" style="2" customWidth="1"/>
    <col min="7936" max="7936" width="15.85546875" style="2" customWidth="1"/>
    <col min="7937" max="7937" width="3" style="2" customWidth="1"/>
    <col min="7938" max="7938" width="13.140625" style="2" customWidth="1"/>
    <col min="7939" max="7939" width="3" style="2" customWidth="1"/>
    <col min="7940" max="7940" width="12.42578125" style="2" customWidth="1"/>
    <col min="7941" max="7941" width="3" style="2" customWidth="1"/>
    <col min="7942" max="7942" width="10.85546875" style="2" customWidth="1"/>
    <col min="7943" max="7943" width="7.7109375" style="2" customWidth="1"/>
    <col min="7944" max="7944" width="4.5703125" style="2" customWidth="1"/>
    <col min="7945" max="8186" width="11.42578125" style="2"/>
    <col min="8187" max="8187" width="12.85546875" style="2" customWidth="1"/>
    <col min="8188" max="8188" width="15.42578125" style="2" customWidth="1"/>
    <col min="8189" max="8189" width="3" style="2" customWidth="1"/>
    <col min="8190" max="8190" width="11.42578125" style="2"/>
    <col min="8191" max="8191" width="3" style="2" customWidth="1"/>
    <col min="8192" max="8192" width="15.85546875" style="2" customWidth="1"/>
    <col min="8193" max="8193" width="3" style="2" customWidth="1"/>
    <col min="8194" max="8194" width="13.140625" style="2" customWidth="1"/>
    <col min="8195" max="8195" width="3" style="2" customWidth="1"/>
    <col min="8196" max="8196" width="12.42578125" style="2" customWidth="1"/>
    <col min="8197" max="8197" width="3" style="2" customWidth="1"/>
    <col min="8198" max="8198" width="10.85546875" style="2" customWidth="1"/>
    <col min="8199" max="8199" width="7.7109375" style="2" customWidth="1"/>
    <col min="8200" max="8200" width="4.5703125" style="2" customWidth="1"/>
    <col min="8201" max="8442" width="11.42578125" style="2"/>
    <col min="8443" max="8443" width="12.85546875" style="2" customWidth="1"/>
    <col min="8444" max="8444" width="15.42578125" style="2" customWidth="1"/>
    <col min="8445" max="8445" width="3" style="2" customWidth="1"/>
    <col min="8446" max="8446" width="11.42578125" style="2"/>
    <col min="8447" max="8447" width="3" style="2" customWidth="1"/>
    <col min="8448" max="8448" width="15.85546875" style="2" customWidth="1"/>
    <col min="8449" max="8449" width="3" style="2" customWidth="1"/>
    <col min="8450" max="8450" width="13.140625" style="2" customWidth="1"/>
    <col min="8451" max="8451" width="3" style="2" customWidth="1"/>
    <col min="8452" max="8452" width="12.42578125" style="2" customWidth="1"/>
    <col min="8453" max="8453" width="3" style="2" customWidth="1"/>
    <col min="8454" max="8454" width="10.85546875" style="2" customWidth="1"/>
    <col min="8455" max="8455" width="7.7109375" style="2" customWidth="1"/>
    <col min="8456" max="8456" width="4.5703125" style="2" customWidth="1"/>
    <col min="8457" max="8698" width="11.42578125" style="2"/>
    <col min="8699" max="8699" width="12.85546875" style="2" customWidth="1"/>
    <col min="8700" max="8700" width="15.42578125" style="2" customWidth="1"/>
    <col min="8701" max="8701" width="3" style="2" customWidth="1"/>
    <col min="8702" max="8702" width="11.42578125" style="2"/>
    <col min="8703" max="8703" width="3" style="2" customWidth="1"/>
    <col min="8704" max="8704" width="15.85546875" style="2" customWidth="1"/>
    <col min="8705" max="8705" width="3" style="2" customWidth="1"/>
    <col min="8706" max="8706" width="13.140625" style="2" customWidth="1"/>
    <col min="8707" max="8707" width="3" style="2" customWidth="1"/>
    <col min="8708" max="8708" width="12.42578125" style="2" customWidth="1"/>
    <col min="8709" max="8709" width="3" style="2" customWidth="1"/>
    <col min="8710" max="8710" width="10.85546875" style="2" customWidth="1"/>
    <col min="8711" max="8711" width="7.7109375" style="2" customWidth="1"/>
    <col min="8712" max="8712" width="4.5703125" style="2" customWidth="1"/>
    <col min="8713" max="8954" width="11.42578125" style="2"/>
    <col min="8955" max="8955" width="12.85546875" style="2" customWidth="1"/>
    <col min="8956" max="8956" width="15.42578125" style="2" customWidth="1"/>
    <col min="8957" max="8957" width="3" style="2" customWidth="1"/>
    <col min="8958" max="8958" width="11.42578125" style="2"/>
    <col min="8959" max="8959" width="3" style="2" customWidth="1"/>
    <col min="8960" max="8960" width="15.85546875" style="2" customWidth="1"/>
    <col min="8961" max="8961" width="3" style="2" customWidth="1"/>
    <col min="8962" max="8962" width="13.140625" style="2" customWidth="1"/>
    <col min="8963" max="8963" width="3" style="2" customWidth="1"/>
    <col min="8964" max="8964" width="12.42578125" style="2" customWidth="1"/>
    <col min="8965" max="8965" width="3" style="2" customWidth="1"/>
    <col min="8966" max="8966" width="10.85546875" style="2" customWidth="1"/>
    <col min="8967" max="8967" width="7.7109375" style="2" customWidth="1"/>
    <col min="8968" max="8968" width="4.5703125" style="2" customWidth="1"/>
    <col min="8969" max="9210" width="11.42578125" style="2"/>
    <col min="9211" max="9211" width="12.85546875" style="2" customWidth="1"/>
    <col min="9212" max="9212" width="15.42578125" style="2" customWidth="1"/>
    <col min="9213" max="9213" width="3" style="2" customWidth="1"/>
    <col min="9214" max="9214" width="11.42578125" style="2"/>
    <col min="9215" max="9215" width="3" style="2" customWidth="1"/>
    <col min="9216" max="9216" width="15.85546875" style="2" customWidth="1"/>
    <col min="9217" max="9217" width="3" style="2" customWidth="1"/>
    <col min="9218" max="9218" width="13.140625" style="2" customWidth="1"/>
    <col min="9219" max="9219" width="3" style="2" customWidth="1"/>
    <col min="9220" max="9220" width="12.42578125" style="2" customWidth="1"/>
    <col min="9221" max="9221" width="3" style="2" customWidth="1"/>
    <col min="9222" max="9222" width="10.85546875" style="2" customWidth="1"/>
    <col min="9223" max="9223" width="7.7109375" style="2" customWidth="1"/>
    <col min="9224" max="9224" width="4.5703125" style="2" customWidth="1"/>
    <col min="9225" max="9466" width="11.42578125" style="2"/>
    <col min="9467" max="9467" width="12.85546875" style="2" customWidth="1"/>
    <col min="9468" max="9468" width="15.42578125" style="2" customWidth="1"/>
    <col min="9469" max="9469" width="3" style="2" customWidth="1"/>
    <col min="9470" max="9470" width="11.42578125" style="2"/>
    <col min="9471" max="9471" width="3" style="2" customWidth="1"/>
    <col min="9472" max="9472" width="15.85546875" style="2" customWidth="1"/>
    <col min="9473" max="9473" width="3" style="2" customWidth="1"/>
    <col min="9474" max="9474" width="13.140625" style="2" customWidth="1"/>
    <col min="9475" max="9475" width="3" style="2" customWidth="1"/>
    <col min="9476" max="9476" width="12.42578125" style="2" customWidth="1"/>
    <col min="9477" max="9477" width="3" style="2" customWidth="1"/>
    <col min="9478" max="9478" width="10.85546875" style="2" customWidth="1"/>
    <col min="9479" max="9479" width="7.7109375" style="2" customWidth="1"/>
    <col min="9480" max="9480" width="4.5703125" style="2" customWidth="1"/>
    <col min="9481" max="9722" width="11.42578125" style="2"/>
    <col min="9723" max="9723" width="12.85546875" style="2" customWidth="1"/>
    <col min="9724" max="9724" width="15.42578125" style="2" customWidth="1"/>
    <col min="9725" max="9725" width="3" style="2" customWidth="1"/>
    <col min="9726" max="9726" width="11.42578125" style="2"/>
    <col min="9727" max="9727" width="3" style="2" customWidth="1"/>
    <col min="9728" max="9728" width="15.85546875" style="2" customWidth="1"/>
    <col min="9729" max="9729" width="3" style="2" customWidth="1"/>
    <col min="9730" max="9730" width="13.140625" style="2" customWidth="1"/>
    <col min="9731" max="9731" width="3" style="2" customWidth="1"/>
    <col min="9732" max="9732" width="12.42578125" style="2" customWidth="1"/>
    <col min="9733" max="9733" width="3" style="2" customWidth="1"/>
    <col min="9734" max="9734" width="10.85546875" style="2" customWidth="1"/>
    <col min="9735" max="9735" width="7.7109375" style="2" customWidth="1"/>
    <col min="9736" max="9736" width="4.5703125" style="2" customWidth="1"/>
    <col min="9737" max="9978" width="11.42578125" style="2"/>
    <col min="9979" max="9979" width="12.85546875" style="2" customWidth="1"/>
    <col min="9980" max="9980" width="15.42578125" style="2" customWidth="1"/>
    <col min="9981" max="9981" width="3" style="2" customWidth="1"/>
    <col min="9982" max="9982" width="11.42578125" style="2"/>
    <col min="9983" max="9983" width="3" style="2" customWidth="1"/>
    <col min="9984" max="9984" width="15.85546875" style="2" customWidth="1"/>
    <col min="9985" max="9985" width="3" style="2" customWidth="1"/>
    <col min="9986" max="9986" width="13.140625" style="2" customWidth="1"/>
    <col min="9987" max="9987" width="3" style="2" customWidth="1"/>
    <col min="9988" max="9988" width="12.42578125" style="2" customWidth="1"/>
    <col min="9989" max="9989" width="3" style="2" customWidth="1"/>
    <col min="9990" max="9990" width="10.85546875" style="2" customWidth="1"/>
    <col min="9991" max="9991" width="7.7109375" style="2" customWidth="1"/>
    <col min="9992" max="9992" width="4.5703125" style="2" customWidth="1"/>
    <col min="9993" max="10234" width="11.42578125" style="2"/>
    <col min="10235" max="10235" width="12.85546875" style="2" customWidth="1"/>
    <col min="10236" max="10236" width="15.42578125" style="2" customWidth="1"/>
    <col min="10237" max="10237" width="3" style="2" customWidth="1"/>
    <col min="10238" max="10238" width="11.42578125" style="2"/>
    <col min="10239" max="10239" width="3" style="2" customWidth="1"/>
    <col min="10240" max="10240" width="15.85546875" style="2" customWidth="1"/>
    <col min="10241" max="10241" width="3" style="2" customWidth="1"/>
    <col min="10242" max="10242" width="13.140625" style="2" customWidth="1"/>
    <col min="10243" max="10243" width="3" style="2" customWidth="1"/>
    <col min="10244" max="10244" width="12.42578125" style="2" customWidth="1"/>
    <col min="10245" max="10245" width="3" style="2" customWidth="1"/>
    <col min="10246" max="10246" width="10.85546875" style="2" customWidth="1"/>
    <col min="10247" max="10247" width="7.7109375" style="2" customWidth="1"/>
    <col min="10248" max="10248" width="4.5703125" style="2" customWidth="1"/>
    <col min="10249" max="10490" width="11.42578125" style="2"/>
    <col min="10491" max="10491" width="12.85546875" style="2" customWidth="1"/>
    <col min="10492" max="10492" width="15.42578125" style="2" customWidth="1"/>
    <col min="10493" max="10493" width="3" style="2" customWidth="1"/>
    <col min="10494" max="10494" width="11.42578125" style="2"/>
    <col min="10495" max="10495" width="3" style="2" customWidth="1"/>
    <col min="10496" max="10496" width="15.85546875" style="2" customWidth="1"/>
    <col min="10497" max="10497" width="3" style="2" customWidth="1"/>
    <col min="10498" max="10498" width="13.140625" style="2" customWidth="1"/>
    <col min="10499" max="10499" width="3" style="2" customWidth="1"/>
    <col min="10500" max="10500" width="12.42578125" style="2" customWidth="1"/>
    <col min="10501" max="10501" width="3" style="2" customWidth="1"/>
    <col min="10502" max="10502" width="10.85546875" style="2" customWidth="1"/>
    <col min="10503" max="10503" width="7.7109375" style="2" customWidth="1"/>
    <col min="10504" max="10504" width="4.5703125" style="2" customWidth="1"/>
    <col min="10505" max="10746" width="11.42578125" style="2"/>
    <col min="10747" max="10747" width="12.85546875" style="2" customWidth="1"/>
    <col min="10748" max="10748" width="15.42578125" style="2" customWidth="1"/>
    <col min="10749" max="10749" width="3" style="2" customWidth="1"/>
    <col min="10750" max="10750" width="11.42578125" style="2"/>
    <col min="10751" max="10751" width="3" style="2" customWidth="1"/>
    <col min="10752" max="10752" width="15.85546875" style="2" customWidth="1"/>
    <col min="10753" max="10753" width="3" style="2" customWidth="1"/>
    <col min="10754" max="10754" width="13.140625" style="2" customWidth="1"/>
    <col min="10755" max="10755" width="3" style="2" customWidth="1"/>
    <col min="10756" max="10756" width="12.42578125" style="2" customWidth="1"/>
    <col min="10757" max="10757" width="3" style="2" customWidth="1"/>
    <col min="10758" max="10758" width="10.85546875" style="2" customWidth="1"/>
    <col min="10759" max="10759" width="7.7109375" style="2" customWidth="1"/>
    <col min="10760" max="10760" width="4.5703125" style="2" customWidth="1"/>
    <col min="10761" max="11002" width="11.42578125" style="2"/>
    <col min="11003" max="11003" width="12.85546875" style="2" customWidth="1"/>
    <col min="11004" max="11004" width="15.42578125" style="2" customWidth="1"/>
    <col min="11005" max="11005" width="3" style="2" customWidth="1"/>
    <col min="11006" max="11006" width="11.42578125" style="2"/>
    <col min="11007" max="11007" width="3" style="2" customWidth="1"/>
    <col min="11008" max="11008" width="15.85546875" style="2" customWidth="1"/>
    <col min="11009" max="11009" width="3" style="2" customWidth="1"/>
    <col min="11010" max="11010" width="13.140625" style="2" customWidth="1"/>
    <col min="11011" max="11011" width="3" style="2" customWidth="1"/>
    <col min="11012" max="11012" width="12.42578125" style="2" customWidth="1"/>
    <col min="11013" max="11013" width="3" style="2" customWidth="1"/>
    <col min="11014" max="11014" width="10.85546875" style="2" customWidth="1"/>
    <col min="11015" max="11015" width="7.7109375" style="2" customWidth="1"/>
    <col min="11016" max="11016" width="4.5703125" style="2" customWidth="1"/>
    <col min="11017" max="11258" width="11.42578125" style="2"/>
    <col min="11259" max="11259" width="12.85546875" style="2" customWidth="1"/>
    <col min="11260" max="11260" width="15.42578125" style="2" customWidth="1"/>
    <col min="11261" max="11261" width="3" style="2" customWidth="1"/>
    <col min="11262" max="11262" width="11.42578125" style="2"/>
    <col min="11263" max="11263" width="3" style="2" customWidth="1"/>
    <col min="11264" max="11264" width="15.85546875" style="2" customWidth="1"/>
    <col min="11265" max="11265" width="3" style="2" customWidth="1"/>
    <col min="11266" max="11266" width="13.140625" style="2" customWidth="1"/>
    <col min="11267" max="11267" width="3" style="2" customWidth="1"/>
    <col min="11268" max="11268" width="12.42578125" style="2" customWidth="1"/>
    <col min="11269" max="11269" width="3" style="2" customWidth="1"/>
    <col min="11270" max="11270" width="10.85546875" style="2" customWidth="1"/>
    <col min="11271" max="11271" width="7.7109375" style="2" customWidth="1"/>
    <col min="11272" max="11272" width="4.5703125" style="2" customWidth="1"/>
    <col min="11273" max="11514" width="11.42578125" style="2"/>
    <col min="11515" max="11515" width="12.85546875" style="2" customWidth="1"/>
    <col min="11516" max="11516" width="15.42578125" style="2" customWidth="1"/>
    <col min="11517" max="11517" width="3" style="2" customWidth="1"/>
    <col min="11518" max="11518" width="11.42578125" style="2"/>
    <col min="11519" max="11519" width="3" style="2" customWidth="1"/>
    <col min="11520" max="11520" width="15.85546875" style="2" customWidth="1"/>
    <col min="11521" max="11521" width="3" style="2" customWidth="1"/>
    <col min="11522" max="11522" width="13.140625" style="2" customWidth="1"/>
    <col min="11523" max="11523" width="3" style="2" customWidth="1"/>
    <col min="11524" max="11524" width="12.42578125" style="2" customWidth="1"/>
    <col min="11525" max="11525" width="3" style="2" customWidth="1"/>
    <col min="11526" max="11526" width="10.85546875" style="2" customWidth="1"/>
    <col min="11527" max="11527" width="7.7109375" style="2" customWidth="1"/>
    <col min="11528" max="11528" width="4.5703125" style="2" customWidth="1"/>
    <col min="11529" max="11770" width="11.42578125" style="2"/>
    <col min="11771" max="11771" width="12.85546875" style="2" customWidth="1"/>
    <col min="11772" max="11772" width="15.42578125" style="2" customWidth="1"/>
    <col min="11773" max="11773" width="3" style="2" customWidth="1"/>
    <col min="11774" max="11774" width="11.42578125" style="2"/>
    <col min="11775" max="11775" width="3" style="2" customWidth="1"/>
    <col min="11776" max="11776" width="15.85546875" style="2" customWidth="1"/>
    <col min="11777" max="11777" width="3" style="2" customWidth="1"/>
    <col min="11778" max="11778" width="13.140625" style="2" customWidth="1"/>
    <col min="11779" max="11779" width="3" style="2" customWidth="1"/>
    <col min="11780" max="11780" width="12.42578125" style="2" customWidth="1"/>
    <col min="11781" max="11781" width="3" style="2" customWidth="1"/>
    <col min="11782" max="11782" width="10.85546875" style="2" customWidth="1"/>
    <col min="11783" max="11783" width="7.7109375" style="2" customWidth="1"/>
    <col min="11784" max="11784" width="4.5703125" style="2" customWidth="1"/>
    <col min="11785" max="12026" width="11.42578125" style="2"/>
    <col min="12027" max="12027" width="12.85546875" style="2" customWidth="1"/>
    <col min="12028" max="12028" width="15.42578125" style="2" customWidth="1"/>
    <col min="12029" max="12029" width="3" style="2" customWidth="1"/>
    <col min="12030" max="12030" width="11.42578125" style="2"/>
    <col min="12031" max="12031" width="3" style="2" customWidth="1"/>
    <col min="12032" max="12032" width="15.85546875" style="2" customWidth="1"/>
    <col min="12033" max="12033" width="3" style="2" customWidth="1"/>
    <col min="12034" max="12034" width="13.140625" style="2" customWidth="1"/>
    <col min="12035" max="12035" width="3" style="2" customWidth="1"/>
    <col min="12036" max="12036" width="12.42578125" style="2" customWidth="1"/>
    <col min="12037" max="12037" width="3" style="2" customWidth="1"/>
    <col min="12038" max="12038" width="10.85546875" style="2" customWidth="1"/>
    <col min="12039" max="12039" width="7.7109375" style="2" customWidth="1"/>
    <col min="12040" max="12040" width="4.5703125" style="2" customWidth="1"/>
    <col min="12041" max="12282" width="11.42578125" style="2"/>
    <col min="12283" max="12283" width="12.85546875" style="2" customWidth="1"/>
    <col min="12284" max="12284" width="15.42578125" style="2" customWidth="1"/>
    <col min="12285" max="12285" width="3" style="2" customWidth="1"/>
    <col min="12286" max="12286" width="11.42578125" style="2"/>
    <col min="12287" max="12287" width="3" style="2" customWidth="1"/>
    <col min="12288" max="12288" width="15.85546875" style="2" customWidth="1"/>
    <col min="12289" max="12289" width="3" style="2" customWidth="1"/>
    <col min="12290" max="12290" width="13.140625" style="2" customWidth="1"/>
    <col min="12291" max="12291" width="3" style="2" customWidth="1"/>
    <col min="12292" max="12292" width="12.42578125" style="2" customWidth="1"/>
    <col min="12293" max="12293" width="3" style="2" customWidth="1"/>
    <col min="12294" max="12294" width="10.85546875" style="2" customWidth="1"/>
    <col min="12295" max="12295" width="7.7109375" style="2" customWidth="1"/>
    <col min="12296" max="12296" width="4.5703125" style="2" customWidth="1"/>
    <col min="12297" max="12538" width="11.42578125" style="2"/>
    <col min="12539" max="12539" width="12.85546875" style="2" customWidth="1"/>
    <col min="12540" max="12540" width="15.42578125" style="2" customWidth="1"/>
    <col min="12541" max="12541" width="3" style="2" customWidth="1"/>
    <col min="12542" max="12542" width="11.42578125" style="2"/>
    <col min="12543" max="12543" width="3" style="2" customWidth="1"/>
    <col min="12544" max="12544" width="15.85546875" style="2" customWidth="1"/>
    <col min="12545" max="12545" width="3" style="2" customWidth="1"/>
    <col min="12546" max="12546" width="13.140625" style="2" customWidth="1"/>
    <col min="12547" max="12547" width="3" style="2" customWidth="1"/>
    <col min="12548" max="12548" width="12.42578125" style="2" customWidth="1"/>
    <col min="12549" max="12549" width="3" style="2" customWidth="1"/>
    <col min="12550" max="12550" width="10.85546875" style="2" customWidth="1"/>
    <col min="12551" max="12551" width="7.7109375" style="2" customWidth="1"/>
    <col min="12552" max="12552" width="4.5703125" style="2" customWidth="1"/>
    <col min="12553" max="12794" width="11.42578125" style="2"/>
    <col min="12795" max="12795" width="12.85546875" style="2" customWidth="1"/>
    <col min="12796" max="12796" width="15.42578125" style="2" customWidth="1"/>
    <col min="12797" max="12797" width="3" style="2" customWidth="1"/>
    <col min="12798" max="12798" width="11.42578125" style="2"/>
    <col min="12799" max="12799" width="3" style="2" customWidth="1"/>
    <col min="12800" max="12800" width="15.85546875" style="2" customWidth="1"/>
    <col min="12801" max="12801" width="3" style="2" customWidth="1"/>
    <col min="12802" max="12802" width="13.140625" style="2" customWidth="1"/>
    <col min="12803" max="12803" width="3" style="2" customWidth="1"/>
    <col min="12804" max="12804" width="12.42578125" style="2" customWidth="1"/>
    <col min="12805" max="12805" width="3" style="2" customWidth="1"/>
    <col min="12806" max="12806" width="10.85546875" style="2" customWidth="1"/>
    <col min="12807" max="12807" width="7.7109375" style="2" customWidth="1"/>
    <col min="12808" max="12808" width="4.5703125" style="2" customWidth="1"/>
    <col min="12809" max="13050" width="11.42578125" style="2"/>
    <col min="13051" max="13051" width="12.85546875" style="2" customWidth="1"/>
    <col min="13052" max="13052" width="15.42578125" style="2" customWidth="1"/>
    <col min="13053" max="13053" width="3" style="2" customWidth="1"/>
    <col min="13054" max="13054" width="11.42578125" style="2"/>
    <col min="13055" max="13055" width="3" style="2" customWidth="1"/>
    <col min="13056" max="13056" width="15.85546875" style="2" customWidth="1"/>
    <col min="13057" max="13057" width="3" style="2" customWidth="1"/>
    <col min="13058" max="13058" width="13.140625" style="2" customWidth="1"/>
    <col min="13059" max="13059" width="3" style="2" customWidth="1"/>
    <col min="13060" max="13060" width="12.42578125" style="2" customWidth="1"/>
    <col min="13061" max="13061" width="3" style="2" customWidth="1"/>
    <col min="13062" max="13062" width="10.85546875" style="2" customWidth="1"/>
    <col min="13063" max="13063" width="7.7109375" style="2" customWidth="1"/>
    <col min="13064" max="13064" width="4.5703125" style="2" customWidth="1"/>
    <col min="13065" max="13306" width="11.42578125" style="2"/>
    <col min="13307" max="13307" width="12.85546875" style="2" customWidth="1"/>
    <col min="13308" max="13308" width="15.42578125" style="2" customWidth="1"/>
    <col min="13309" max="13309" width="3" style="2" customWidth="1"/>
    <col min="13310" max="13310" width="11.42578125" style="2"/>
    <col min="13311" max="13311" width="3" style="2" customWidth="1"/>
    <col min="13312" max="13312" width="15.85546875" style="2" customWidth="1"/>
    <col min="13313" max="13313" width="3" style="2" customWidth="1"/>
    <col min="13314" max="13314" width="13.140625" style="2" customWidth="1"/>
    <col min="13315" max="13315" width="3" style="2" customWidth="1"/>
    <col min="13316" max="13316" width="12.42578125" style="2" customWidth="1"/>
    <col min="13317" max="13317" width="3" style="2" customWidth="1"/>
    <col min="13318" max="13318" width="10.85546875" style="2" customWidth="1"/>
    <col min="13319" max="13319" width="7.7109375" style="2" customWidth="1"/>
    <col min="13320" max="13320" width="4.5703125" style="2" customWidth="1"/>
    <col min="13321" max="13562" width="11.42578125" style="2"/>
    <col min="13563" max="13563" width="12.85546875" style="2" customWidth="1"/>
    <col min="13564" max="13564" width="15.42578125" style="2" customWidth="1"/>
    <col min="13565" max="13565" width="3" style="2" customWidth="1"/>
    <col min="13566" max="13566" width="11.42578125" style="2"/>
    <col min="13567" max="13567" width="3" style="2" customWidth="1"/>
    <col min="13568" max="13568" width="15.85546875" style="2" customWidth="1"/>
    <col min="13569" max="13569" width="3" style="2" customWidth="1"/>
    <col min="13570" max="13570" width="13.140625" style="2" customWidth="1"/>
    <col min="13571" max="13571" width="3" style="2" customWidth="1"/>
    <col min="13572" max="13572" width="12.42578125" style="2" customWidth="1"/>
    <col min="13573" max="13573" width="3" style="2" customWidth="1"/>
    <col min="13574" max="13574" width="10.85546875" style="2" customWidth="1"/>
    <col min="13575" max="13575" width="7.7109375" style="2" customWidth="1"/>
    <col min="13576" max="13576" width="4.5703125" style="2" customWidth="1"/>
    <col min="13577" max="13818" width="11.42578125" style="2"/>
    <col min="13819" max="13819" width="12.85546875" style="2" customWidth="1"/>
    <col min="13820" max="13820" width="15.42578125" style="2" customWidth="1"/>
    <col min="13821" max="13821" width="3" style="2" customWidth="1"/>
    <col min="13822" max="13822" width="11.42578125" style="2"/>
    <col min="13823" max="13823" width="3" style="2" customWidth="1"/>
    <col min="13824" max="13824" width="15.85546875" style="2" customWidth="1"/>
    <col min="13825" max="13825" width="3" style="2" customWidth="1"/>
    <col min="13826" max="13826" width="13.140625" style="2" customWidth="1"/>
    <col min="13827" max="13827" width="3" style="2" customWidth="1"/>
    <col min="13828" max="13828" width="12.42578125" style="2" customWidth="1"/>
    <col min="13829" max="13829" width="3" style="2" customWidth="1"/>
    <col min="13830" max="13830" width="10.85546875" style="2" customWidth="1"/>
    <col min="13831" max="13831" width="7.7109375" style="2" customWidth="1"/>
    <col min="13832" max="13832" width="4.5703125" style="2" customWidth="1"/>
    <col min="13833" max="14074" width="11.42578125" style="2"/>
    <col min="14075" max="14075" width="12.85546875" style="2" customWidth="1"/>
    <col min="14076" max="14076" width="15.42578125" style="2" customWidth="1"/>
    <col min="14077" max="14077" width="3" style="2" customWidth="1"/>
    <col min="14078" max="14078" width="11.42578125" style="2"/>
    <col min="14079" max="14079" width="3" style="2" customWidth="1"/>
    <col min="14080" max="14080" width="15.85546875" style="2" customWidth="1"/>
    <col min="14081" max="14081" width="3" style="2" customWidth="1"/>
    <col min="14082" max="14082" width="13.140625" style="2" customWidth="1"/>
    <col min="14083" max="14083" width="3" style="2" customWidth="1"/>
    <col min="14084" max="14084" width="12.42578125" style="2" customWidth="1"/>
    <col min="14085" max="14085" width="3" style="2" customWidth="1"/>
    <col min="14086" max="14086" width="10.85546875" style="2" customWidth="1"/>
    <col min="14087" max="14087" width="7.7109375" style="2" customWidth="1"/>
    <col min="14088" max="14088" width="4.5703125" style="2" customWidth="1"/>
    <col min="14089" max="14330" width="11.42578125" style="2"/>
    <col min="14331" max="14331" width="12.85546875" style="2" customWidth="1"/>
    <col min="14332" max="14332" width="15.42578125" style="2" customWidth="1"/>
    <col min="14333" max="14333" width="3" style="2" customWidth="1"/>
    <col min="14334" max="14334" width="11.42578125" style="2"/>
    <col min="14335" max="14335" width="3" style="2" customWidth="1"/>
    <col min="14336" max="14336" width="15.85546875" style="2" customWidth="1"/>
    <col min="14337" max="14337" width="3" style="2" customWidth="1"/>
    <col min="14338" max="14338" width="13.140625" style="2" customWidth="1"/>
    <col min="14339" max="14339" width="3" style="2" customWidth="1"/>
    <col min="14340" max="14340" width="12.42578125" style="2" customWidth="1"/>
    <col min="14341" max="14341" width="3" style="2" customWidth="1"/>
    <col min="14342" max="14342" width="10.85546875" style="2" customWidth="1"/>
    <col min="14343" max="14343" width="7.7109375" style="2" customWidth="1"/>
    <col min="14344" max="14344" width="4.5703125" style="2" customWidth="1"/>
    <col min="14345" max="14586" width="11.42578125" style="2"/>
    <col min="14587" max="14587" width="12.85546875" style="2" customWidth="1"/>
    <col min="14588" max="14588" width="15.42578125" style="2" customWidth="1"/>
    <col min="14589" max="14589" width="3" style="2" customWidth="1"/>
    <col min="14590" max="14590" width="11.42578125" style="2"/>
    <col min="14591" max="14591" width="3" style="2" customWidth="1"/>
    <col min="14592" max="14592" width="15.85546875" style="2" customWidth="1"/>
    <col min="14593" max="14593" width="3" style="2" customWidth="1"/>
    <col min="14594" max="14594" width="13.140625" style="2" customWidth="1"/>
    <col min="14595" max="14595" width="3" style="2" customWidth="1"/>
    <col min="14596" max="14596" width="12.42578125" style="2" customWidth="1"/>
    <col min="14597" max="14597" width="3" style="2" customWidth="1"/>
    <col min="14598" max="14598" width="10.85546875" style="2" customWidth="1"/>
    <col min="14599" max="14599" width="7.7109375" style="2" customWidth="1"/>
    <col min="14600" max="14600" width="4.5703125" style="2" customWidth="1"/>
    <col min="14601" max="14842" width="11.42578125" style="2"/>
    <col min="14843" max="14843" width="12.85546875" style="2" customWidth="1"/>
    <col min="14844" max="14844" width="15.42578125" style="2" customWidth="1"/>
    <col min="14845" max="14845" width="3" style="2" customWidth="1"/>
    <col min="14846" max="14846" width="11.42578125" style="2"/>
    <col min="14847" max="14847" width="3" style="2" customWidth="1"/>
    <col min="14848" max="14848" width="15.85546875" style="2" customWidth="1"/>
    <col min="14849" max="14849" width="3" style="2" customWidth="1"/>
    <col min="14850" max="14850" width="13.140625" style="2" customWidth="1"/>
    <col min="14851" max="14851" width="3" style="2" customWidth="1"/>
    <col min="14852" max="14852" width="12.42578125" style="2" customWidth="1"/>
    <col min="14853" max="14853" width="3" style="2" customWidth="1"/>
    <col min="14854" max="14854" width="10.85546875" style="2" customWidth="1"/>
    <col min="14855" max="14855" width="7.7109375" style="2" customWidth="1"/>
    <col min="14856" max="14856" width="4.5703125" style="2" customWidth="1"/>
    <col min="14857" max="15098" width="11.42578125" style="2"/>
    <col min="15099" max="15099" width="12.85546875" style="2" customWidth="1"/>
    <col min="15100" max="15100" width="15.42578125" style="2" customWidth="1"/>
    <col min="15101" max="15101" width="3" style="2" customWidth="1"/>
    <col min="15102" max="15102" width="11.42578125" style="2"/>
    <col min="15103" max="15103" width="3" style="2" customWidth="1"/>
    <col min="15104" max="15104" width="15.85546875" style="2" customWidth="1"/>
    <col min="15105" max="15105" width="3" style="2" customWidth="1"/>
    <col min="15106" max="15106" width="13.140625" style="2" customWidth="1"/>
    <col min="15107" max="15107" width="3" style="2" customWidth="1"/>
    <col min="15108" max="15108" width="12.42578125" style="2" customWidth="1"/>
    <col min="15109" max="15109" width="3" style="2" customWidth="1"/>
    <col min="15110" max="15110" width="10.85546875" style="2" customWidth="1"/>
    <col min="15111" max="15111" width="7.7109375" style="2" customWidth="1"/>
    <col min="15112" max="15112" width="4.5703125" style="2" customWidth="1"/>
    <col min="15113" max="15354" width="11.42578125" style="2"/>
    <col min="15355" max="15355" width="12.85546875" style="2" customWidth="1"/>
    <col min="15356" max="15356" width="15.42578125" style="2" customWidth="1"/>
    <col min="15357" max="15357" width="3" style="2" customWidth="1"/>
    <col min="15358" max="15358" width="11.42578125" style="2"/>
    <col min="15359" max="15359" width="3" style="2" customWidth="1"/>
    <col min="15360" max="15360" width="15.85546875" style="2" customWidth="1"/>
    <col min="15361" max="15361" width="3" style="2" customWidth="1"/>
    <col min="15362" max="15362" width="13.140625" style="2" customWidth="1"/>
    <col min="15363" max="15363" width="3" style="2" customWidth="1"/>
    <col min="15364" max="15364" width="12.42578125" style="2" customWidth="1"/>
    <col min="15365" max="15365" width="3" style="2" customWidth="1"/>
    <col min="15366" max="15366" width="10.85546875" style="2" customWidth="1"/>
    <col min="15367" max="15367" width="7.7109375" style="2" customWidth="1"/>
    <col min="15368" max="15368" width="4.5703125" style="2" customWidth="1"/>
    <col min="15369" max="15610" width="11.42578125" style="2"/>
    <col min="15611" max="15611" width="12.85546875" style="2" customWidth="1"/>
    <col min="15612" max="15612" width="15.42578125" style="2" customWidth="1"/>
    <col min="15613" max="15613" width="3" style="2" customWidth="1"/>
    <col min="15614" max="15614" width="11.42578125" style="2"/>
    <col min="15615" max="15615" width="3" style="2" customWidth="1"/>
    <col min="15616" max="15616" width="15.85546875" style="2" customWidth="1"/>
    <col min="15617" max="15617" width="3" style="2" customWidth="1"/>
    <col min="15618" max="15618" width="13.140625" style="2" customWidth="1"/>
    <col min="15619" max="15619" width="3" style="2" customWidth="1"/>
    <col min="15620" max="15620" width="12.42578125" style="2" customWidth="1"/>
    <col min="15621" max="15621" width="3" style="2" customWidth="1"/>
    <col min="15622" max="15622" width="10.85546875" style="2" customWidth="1"/>
    <col min="15623" max="15623" width="7.7109375" style="2" customWidth="1"/>
    <col min="15624" max="15624" width="4.5703125" style="2" customWidth="1"/>
    <col min="15625" max="15866" width="11.42578125" style="2"/>
    <col min="15867" max="15867" width="12.85546875" style="2" customWidth="1"/>
    <col min="15868" max="15868" width="15.42578125" style="2" customWidth="1"/>
    <col min="15869" max="15869" width="3" style="2" customWidth="1"/>
    <col min="15870" max="15870" width="11.42578125" style="2"/>
    <col min="15871" max="15871" width="3" style="2" customWidth="1"/>
    <col min="15872" max="15872" width="15.85546875" style="2" customWidth="1"/>
    <col min="15873" max="15873" width="3" style="2" customWidth="1"/>
    <col min="15874" max="15874" width="13.140625" style="2" customWidth="1"/>
    <col min="15875" max="15875" width="3" style="2" customWidth="1"/>
    <col min="15876" max="15876" width="12.42578125" style="2" customWidth="1"/>
    <col min="15877" max="15877" width="3" style="2" customWidth="1"/>
    <col min="15878" max="15878" width="10.85546875" style="2" customWidth="1"/>
    <col min="15879" max="15879" width="7.7109375" style="2" customWidth="1"/>
    <col min="15880" max="15880" width="4.5703125" style="2" customWidth="1"/>
    <col min="15881" max="16122" width="11.42578125" style="2"/>
    <col min="16123" max="16123" width="12.85546875" style="2" customWidth="1"/>
    <col min="16124" max="16124" width="15.42578125" style="2" customWidth="1"/>
    <col min="16125" max="16125" width="3" style="2" customWidth="1"/>
    <col min="16126" max="16126" width="11.42578125" style="2"/>
    <col min="16127" max="16127" width="3" style="2" customWidth="1"/>
    <col min="16128" max="16128" width="15.85546875" style="2" customWidth="1"/>
    <col min="16129" max="16129" width="3" style="2" customWidth="1"/>
    <col min="16130" max="16130" width="13.140625" style="2" customWidth="1"/>
    <col min="16131" max="16131" width="3" style="2" customWidth="1"/>
    <col min="16132" max="16132" width="12.42578125" style="2" customWidth="1"/>
    <col min="16133" max="16133" width="3" style="2" customWidth="1"/>
    <col min="16134" max="16134" width="10.85546875" style="2" customWidth="1"/>
    <col min="16135" max="16135" width="7.7109375" style="2" customWidth="1"/>
    <col min="16136" max="16136" width="4.5703125" style="2" customWidth="1"/>
    <col min="16137" max="16384" width="11.42578125" style="2"/>
  </cols>
  <sheetData>
    <row r="1" spans="1:35" ht="18" x14ac:dyDescent="0.25">
      <c r="A1" s="1"/>
      <c r="B1" s="1"/>
      <c r="C1" s="1"/>
      <c r="P1" s="90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</row>
    <row r="2" spans="1:35" ht="18" x14ac:dyDescent="0.25">
      <c r="A2" s="1"/>
      <c r="B2" s="1"/>
      <c r="C2" s="144" t="s">
        <v>175</v>
      </c>
      <c r="D2" s="145"/>
      <c r="E2" s="145"/>
      <c r="F2" s="145"/>
      <c r="G2" s="145"/>
      <c r="H2" s="145"/>
      <c r="I2" s="145"/>
      <c r="J2" s="145"/>
      <c r="K2" s="145"/>
      <c r="L2" s="145"/>
      <c r="M2" s="145"/>
      <c r="P2" s="90" t="s">
        <v>169</v>
      </c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</row>
    <row r="3" spans="1:35" ht="18" x14ac:dyDescent="0.25">
      <c r="A3" s="1"/>
      <c r="B3" s="1"/>
      <c r="C3" s="144" t="s">
        <v>174</v>
      </c>
      <c r="D3" s="145"/>
      <c r="E3" s="145"/>
      <c r="F3" s="145"/>
      <c r="G3" s="145"/>
      <c r="H3" s="145"/>
      <c r="I3" s="145"/>
      <c r="J3" s="145"/>
      <c r="K3" s="145"/>
      <c r="L3" s="145"/>
      <c r="M3" s="145"/>
      <c r="P3" s="132" t="s">
        <v>54</v>
      </c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</row>
    <row r="4" spans="1:35" ht="18" x14ac:dyDescent="0.25">
      <c r="A4" s="3"/>
      <c r="C4" s="3" t="s">
        <v>0</v>
      </c>
      <c r="P4" s="132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8.1" customHeight="1" thickBot="1" x14ac:dyDescent="0.3"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17.100000000000001" customHeight="1" thickBot="1" x14ac:dyDescent="0.3">
      <c r="A6" s="4" t="s">
        <v>1</v>
      </c>
      <c r="B6" s="46"/>
      <c r="C6" s="5"/>
      <c r="P6" s="91" t="str">
        <f>A6</f>
        <v>Gesuchsteller/in</v>
      </c>
      <c r="Q6" s="92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</row>
    <row r="7" spans="1:35" s="34" customFormat="1" ht="5.0999999999999996" customHeight="1" x14ac:dyDescent="0.25">
      <c r="A7" s="47"/>
      <c r="B7" s="48"/>
      <c r="C7" s="49"/>
      <c r="P7" s="93"/>
      <c r="Q7" s="94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</row>
    <row r="8" spans="1:35" ht="17.100000000000001" customHeight="1" x14ac:dyDescent="0.25">
      <c r="A8" s="3" t="s">
        <v>2</v>
      </c>
      <c r="C8" s="176"/>
      <c r="D8" s="176"/>
      <c r="E8" s="176"/>
      <c r="F8" s="176"/>
      <c r="G8" s="176"/>
      <c r="H8" s="176"/>
      <c r="I8" s="176"/>
      <c r="J8" s="176"/>
      <c r="K8" s="176"/>
      <c r="L8" s="176"/>
      <c r="P8" s="3" t="s">
        <v>2</v>
      </c>
      <c r="Q8" s="133">
        <f>C8</f>
        <v>0</v>
      </c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</row>
    <row r="9" spans="1:35" ht="17.100000000000001" customHeight="1" x14ac:dyDescent="0.25">
      <c r="A9" s="3" t="s">
        <v>3</v>
      </c>
      <c r="C9" s="176"/>
      <c r="D9" s="176"/>
      <c r="E9" s="176"/>
      <c r="F9" s="176"/>
      <c r="G9" s="176"/>
      <c r="H9" s="176"/>
      <c r="I9" s="176"/>
      <c r="J9" s="176"/>
      <c r="K9" s="176"/>
      <c r="L9" s="176"/>
      <c r="P9" s="3" t="s">
        <v>3</v>
      </c>
      <c r="Q9" s="133">
        <f>C9</f>
        <v>0</v>
      </c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</row>
    <row r="10" spans="1:35" ht="4.5" customHeight="1" thickBot="1" x14ac:dyDescent="0.3">
      <c r="A10" s="6"/>
      <c r="D10" s="7"/>
      <c r="E10" s="7"/>
      <c r="F10" s="7"/>
      <c r="G10" s="7"/>
      <c r="H10" s="7"/>
      <c r="I10" s="7"/>
      <c r="J10" s="7"/>
      <c r="K10" s="7"/>
      <c r="L10" s="7"/>
      <c r="P10" s="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</row>
    <row r="11" spans="1:35" ht="17.100000000000001" customHeight="1" thickBot="1" x14ac:dyDescent="0.3">
      <c r="A11" s="3" t="s">
        <v>4</v>
      </c>
      <c r="C11" s="130"/>
      <c r="D11" s="3" t="s">
        <v>5</v>
      </c>
      <c r="E11" s="130"/>
      <c r="F11" s="8" t="s">
        <v>6</v>
      </c>
      <c r="G11" s="130"/>
      <c r="H11" s="8" t="s">
        <v>7</v>
      </c>
      <c r="I11" s="130"/>
      <c r="J11" s="8" t="s">
        <v>8</v>
      </c>
      <c r="K11" s="130"/>
      <c r="L11" s="8" t="s">
        <v>9</v>
      </c>
      <c r="P11" s="3" t="s">
        <v>4</v>
      </c>
      <c r="Q11" s="131"/>
      <c r="R11" s="55" t="str">
        <f t="shared" ref="R11:Z11" si="0">D11</f>
        <v>ledig</v>
      </c>
      <c r="S11" s="131">
        <f t="shared" si="0"/>
        <v>0</v>
      </c>
      <c r="T11" s="55" t="str">
        <f t="shared" si="0"/>
        <v>verheiratet</v>
      </c>
      <c r="U11" s="131">
        <f t="shared" si="0"/>
        <v>0</v>
      </c>
      <c r="V11" s="55" t="str">
        <f t="shared" si="0"/>
        <v>getrennt</v>
      </c>
      <c r="W11" s="131">
        <f t="shared" si="0"/>
        <v>0</v>
      </c>
      <c r="X11" s="55" t="str">
        <f t="shared" si="0"/>
        <v>geschieden</v>
      </c>
      <c r="Y11" s="131">
        <f t="shared" si="0"/>
        <v>0</v>
      </c>
      <c r="Z11" s="55" t="str">
        <f t="shared" si="0"/>
        <v>verwitwet</v>
      </c>
      <c r="AA11" s="66"/>
      <c r="AB11" s="66"/>
      <c r="AC11" s="66"/>
      <c r="AD11" s="66"/>
      <c r="AE11" s="66"/>
      <c r="AF11" s="66"/>
      <c r="AG11" s="66"/>
      <c r="AH11" s="66"/>
      <c r="AI11" s="66"/>
    </row>
    <row r="12" spans="1:35" ht="4.5" customHeight="1" thickBot="1" x14ac:dyDescent="0.3">
      <c r="C12" s="7"/>
      <c r="D12" s="6"/>
      <c r="E12" s="7"/>
      <c r="F12" s="7"/>
      <c r="G12" s="7"/>
      <c r="H12" s="7"/>
      <c r="I12" s="7"/>
      <c r="J12" s="7"/>
      <c r="K12" s="7"/>
      <c r="L12" s="7"/>
      <c r="P12" s="66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66"/>
      <c r="AB12" s="66"/>
      <c r="AC12" s="66"/>
      <c r="AD12" s="66"/>
      <c r="AE12" s="66"/>
      <c r="AF12" s="66"/>
      <c r="AG12" s="66"/>
      <c r="AH12" s="66"/>
      <c r="AI12" s="66"/>
    </row>
    <row r="13" spans="1:35" ht="17.100000000000001" customHeight="1" thickBot="1" x14ac:dyDescent="0.3">
      <c r="C13" s="130"/>
      <c r="D13" s="8" t="s">
        <v>42</v>
      </c>
      <c r="E13" s="96"/>
      <c r="F13" s="8"/>
      <c r="G13" s="7"/>
      <c r="H13" s="7"/>
      <c r="I13" s="7"/>
      <c r="J13" s="7"/>
      <c r="K13" s="7"/>
      <c r="L13" s="7"/>
      <c r="P13" s="66"/>
      <c r="Q13" s="131">
        <f>C13</f>
        <v>0</v>
      </c>
      <c r="R13" s="55" t="str">
        <f>D13</f>
        <v>in eingetragener Partnerschaft</v>
      </c>
      <c r="S13" s="55"/>
      <c r="T13" s="55"/>
      <c r="U13" s="55"/>
      <c r="V13" s="55"/>
      <c r="W13" s="55"/>
      <c r="X13" s="55"/>
      <c r="Y13" s="55"/>
      <c r="Z13" s="55"/>
      <c r="AA13" s="66"/>
      <c r="AB13" s="66"/>
      <c r="AC13" s="66"/>
      <c r="AD13" s="66"/>
      <c r="AE13" s="66"/>
      <c r="AF13" s="66"/>
      <c r="AG13" s="66"/>
      <c r="AH13" s="66"/>
      <c r="AI13" s="66"/>
    </row>
    <row r="14" spans="1:35" ht="8.25" customHeight="1" thickBot="1" x14ac:dyDescent="0.3">
      <c r="D14" s="7"/>
      <c r="E14" s="7"/>
      <c r="F14" s="7"/>
      <c r="G14" s="7"/>
      <c r="H14" s="7"/>
      <c r="I14" s="7"/>
      <c r="J14" s="7"/>
      <c r="K14" s="7"/>
      <c r="L14" s="7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</row>
    <row r="15" spans="1:35" ht="17.100000000000001" customHeight="1" thickBot="1" x14ac:dyDescent="0.3">
      <c r="A15" s="4" t="s">
        <v>40</v>
      </c>
      <c r="B15" s="9"/>
      <c r="C15" s="10"/>
      <c r="D15" s="11"/>
      <c r="E15" s="7"/>
      <c r="F15" s="7"/>
      <c r="G15" s="7"/>
      <c r="H15" s="7"/>
      <c r="I15" s="7"/>
      <c r="J15" s="7"/>
      <c r="K15" s="7"/>
      <c r="L15" s="7"/>
      <c r="P15" s="97" t="s">
        <v>47</v>
      </c>
      <c r="Q15" s="98"/>
      <c r="R15" s="98"/>
      <c r="S15" s="98"/>
      <c r="T15" s="92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</row>
    <row r="16" spans="1:35" s="6" customFormat="1" ht="32.25" customHeight="1" x14ac:dyDescent="0.25">
      <c r="A16" s="221" t="s">
        <v>2</v>
      </c>
      <c r="B16" s="221"/>
      <c r="D16" s="75" t="s">
        <v>10</v>
      </c>
      <c r="E16" s="12"/>
      <c r="F16" s="74" t="s">
        <v>43</v>
      </c>
      <c r="G16" s="12"/>
      <c r="H16" s="216" t="s">
        <v>172</v>
      </c>
      <c r="I16" s="216"/>
      <c r="J16" s="216"/>
      <c r="K16" s="12"/>
      <c r="L16" s="8" t="s">
        <v>41</v>
      </c>
      <c r="P16" s="21" t="s">
        <v>49</v>
      </c>
      <c r="Q16" s="3"/>
      <c r="R16" s="3"/>
      <c r="S16" s="3"/>
      <c r="T16" s="24" t="s">
        <v>46</v>
      </c>
      <c r="U16" s="164"/>
      <c r="V16" s="3"/>
      <c r="W16" s="3"/>
      <c r="X16" s="3"/>
      <c r="Y16" s="3"/>
      <c r="Z16" s="3"/>
      <c r="AA16" s="3"/>
    </row>
    <row r="17" spans="1:35" s="7" customFormat="1" ht="17.100000000000001" customHeight="1" x14ac:dyDescent="0.25">
      <c r="A17" s="217"/>
      <c r="B17" s="217"/>
      <c r="C17" s="123"/>
      <c r="D17" s="146"/>
      <c r="E17" s="101"/>
      <c r="F17" s="146"/>
      <c r="G17" s="124"/>
      <c r="H17" s="217"/>
      <c r="I17" s="217"/>
      <c r="J17" s="217"/>
      <c r="K17" s="101"/>
      <c r="L17" s="153"/>
      <c r="M17" s="99"/>
      <c r="P17" s="100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2"/>
      <c r="AC17" s="102"/>
      <c r="AD17" s="102"/>
      <c r="AE17" s="102"/>
      <c r="AF17" s="102"/>
      <c r="AG17" s="102"/>
      <c r="AH17" s="102"/>
      <c r="AI17" s="102"/>
    </row>
    <row r="18" spans="1:35" s="7" customFormat="1" ht="17.100000000000001" customHeight="1" x14ac:dyDescent="0.25">
      <c r="A18" s="217"/>
      <c r="B18" s="217"/>
      <c r="C18" s="123"/>
      <c r="D18" s="146"/>
      <c r="E18" s="101"/>
      <c r="F18" s="146"/>
      <c r="G18" s="124"/>
      <c r="H18" s="217"/>
      <c r="I18" s="217"/>
      <c r="J18" s="217"/>
      <c r="K18" s="101"/>
      <c r="L18" s="141"/>
      <c r="M18" s="99"/>
      <c r="P18" s="100" t="s">
        <v>50</v>
      </c>
      <c r="Q18" s="101"/>
      <c r="R18" s="101"/>
      <c r="S18" s="101"/>
      <c r="T18" s="101"/>
      <c r="U18" s="165"/>
      <c r="V18" s="134" t="s">
        <v>170</v>
      </c>
      <c r="W18" s="101"/>
      <c r="X18" s="101"/>
      <c r="Y18" s="101"/>
      <c r="Z18" s="101"/>
      <c r="AA18" s="101"/>
      <c r="AB18" s="102"/>
      <c r="AC18" s="102"/>
      <c r="AD18" s="102"/>
      <c r="AE18" s="102"/>
      <c r="AF18" s="102"/>
      <c r="AG18" s="102"/>
      <c r="AH18" s="102"/>
      <c r="AI18" s="102"/>
    </row>
    <row r="19" spans="1:35" s="7" customFormat="1" ht="17.100000000000001" customHeight="1" x14ac:dyDescent="0.25">
      <c r="A19" s="217"/>
      <c r="B19" s="217"/>
      <c r="C19" s="125"/>
      <c r="D19" s="154"/>
      <c r="E19" s="126"/>
      <c r="F19" s="146"/>
      <c r="G19" s="124"/>
      <c r="H19" s="217"/>
      <c r="I19" s="217"/>
      <c r="J19" s="217"/>
      <c r="K19" s="101"/>
      <c r="L19" s="141"/>
      <c r="M19" s="99"/>
      <c r="P19" s="100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2"/>
      <c r="AC19" s="102"/>
      <c r="AD19" s="102"/>
      <c r="AE19" s="102"/>
      <c r="AF19" s="102"/>
      <c r="AG19" s="102"/>
      <c r="AH19" s="102"/>
      <c r="AI19" s="102"/>
    </row>
    <row r="20" spans="1:35" s="7" customFormat="1" ht="17.100000000000001" customHeight="1" x14ac:dyDescent="0.25">
      <c r="A20" s="217"/>
      <c r="B20" s="217"/>
      <c r="C20" s="123"/>
      <c r="D20" s="141"/>
      <c r="E20" s="101"/>
      <c r="F20" s="146"/>
      <c r="G20" s="124"/>
      <c r="H20" s="217"/>
      <c r="I20" s="217"/>
      <c r="J20" s="217"/>
      <c r="K20" s="101"/>
      <c r="L20" s="141"/>
      <c r="M20" s="99"/>
      <c r="P20" s="100" t="s">
        <v>48</v>
      </c>
      <c r="Q20" s="101"/>
      <c r="R20" s="101"/>
      <c r="S20" s="101"/>
      <c r="T20" s="101"/>
      <c r="U20" s="165"/>
      <c r="V20" s="101"/>
      <c r="W20" s="101"/>
      <c r="X20" s="101"/>
      <c r="Y20" s="101"/>
      <c r="Z20" s="101"/>
      <c r="AA20" s="101"/>
      <c r="AB20" s="102"/>
      <c r="AC20" s="102"/>
      <c r="AD20" s="102"/>
      <c r="AE20" s="102"/>
      <c r="AF20" s="102"/>
      <c r="AG20" s="102"/>
      <c r="AH20" s="102"/>
      <c r="AI20" s="102"/>
    </row>
    <row r="21" spans="1:35" ht="8.25" customHeight="1" thickBot="1" x14ac:dyDescent="0.3">
      <c r="P21" s="103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66"/>
      <c r="AC21" s="66"/>
      <c r="AD21" s="66"/>
      <c r="AE21" s="66"/>
      <c r="AF21" s="66"/>
      <c r="AG21" s="66"/>
      <c r="AH21" s="66"/>
      <c r="AI21" s="66"/>
    </row>
    <row r="22" spans="1:35" ht="17.100000000000001" customHeight="1" thickBot="1" x14ac:dyDescent="0.3">
      <c r="A22" s="4" t="s">
        <v>11</v>
      </c>
      <c r="B22" s="9"/>
      <c r="C22" s="13"/>
      <c r="D22" s="3" t="s">
        <v>84</v>
      </c>
      <c r="J22" s="72"/>
      <c r="K22" s="72"/>
      <c r="P22" s="172" t="s">
        <v>51</v>
      </c>
      <c r="Q22" s="172"/>
      <c r="R22" s="172"/>
      <c r="S22" s="172"/>
      <c r="T22" s="175"/>
      <c r="U22" s="173">
        <f>U16+U18+U20</f>
        <v>0</v>
      </c>
      <c r="V22" s="163" t="s">
        <v>182</v>
      </c>
      <c r="W22" s="163"/>
      <c r="X22" s="163"/>
      <c r="Y22" s="163"/>
      <c r="Z22" s="175"/>
      <c r="AA22" s="55"/>
      <c r="AB22" s="66"/>
      <c r="AC22" s="66"/>
      <c r="AD22" s="66"/>
      <c r="AE22" s="66"/>
      <c r="AF22" s="66"/>
      <c r="AG22" s="66"/>
      <c r="AH22" s="66"/>
      <c r="AI22" s="66"/>
    </row>
    <row r="23" spans="1:35" ht="5.0999999999999996" customHeight="1" x14ac:dyDescent="0.25">
      <c r="D23" s="14"/>
      <c r="E23" s="14"/>
      <c r="F23" s="14"/>
      <c r="G23" s="14"/>
      <c r="H23" s="61"/>
      <c r="I23" s="15"/>
      <c r="J23" s="72"/>
      <c r="K23" s="72"/>
      <c r="P23" s="172"/>
      <c r="Q23" s="172"/>
      <c r="R23" s="172"/>
      <c r="S23" s="172"/>
      <c r="T23" s="175"/>
      <c r="U23" s="174"/>
      <c r="V23" s="163"/>
      <c r="W23" s="163"/>
      <c r="X23" s="163"/>
      <c r="Y23" s="163"/>
      <c r="Z23" s="175"/>
      <c r="AA23" s="55"/>
      <c r="AB23" s="66"/>
      <c r="AC23" s="66"/>
      <c r="AD23" s="66"/>
      <c r="AE23" s="66"/>
      <c r="AF23" s="66"/>
      <c r="AG23" s="66"/>
      <c r="AH23" s="66"/>
      <c r="AI23" s="66"/>
    </row>
    <row r="24" spans="1:35" ht="16.5" customHeight="1" x14ac:dyDescent="0.25">
      <c r="A24" s="21" t="s">
        <v>57</v>
      </c>
      <c r="H24" s="67"/>
      <c r="I24" s="62"/>
      <c r="J24" s="222" t="s">
        <v>60</v>
      </c>
      <c r="K24" s="222"/>
      <c r="L24" s="8"/>
      <c r="M24" s="63"/>
      <c r="P24" s="103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66"/>
      <c r="AC24" s="66"/>
      <c r="AD24" s="66"/>
      <c r="AE24" s="66"/>
      <c r="AF24" s="66"/>
      <c r="AG24" s="66"/>
      <c r="AH24" s="66"/>
      <c r="AI24" s="66"/>
    </row>
    <row r="25" spans="1:35" ht="16.5" customHeight="1" x14ac:dyDescent="0.25">
      <c r="A25" s="3" t="s">
        <v>53</v>
      </c>
      <c r="C25" s="101" t="s">
        <v>80</v>
      </c>
      <c r="D25" s="170"/>
      <c r="E25" s="55"/>
      <c r="F25" s="55"/>
      <c r="H25" s="67"/>
      <c r="I25" s="62"/>
      <c r="J25" s="223">
        <f t="shared" ref="J25:J30" si="1">H25*12</f>
        <v>0</v>
      </c>
      <c r="K25" s="223"/>
      <c r="L25" s="3"/>
      <c r="M25" s="64"/>
      <c r="P25" s="103" t="s">
        <v>52</v>
      </c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66"/>
      <c r="AC25" s="66"/>
      <c r="AD25" s="66"/>
      <c r="AE25" s="66"/>
      <c r="AF25" s="66"/>
      <c r="AG25" s="66"/>
      <c r="AH25" s="66"/>
      <c r="AI25" s="66"/>
    </row>
    <row r="26" spans="1:35" ht="16.5" customHeight="1" x14ac:dyDescent="0.25">
      <c r="A26" s="3" t="s">
        <v>58</v>
      </c>
      <c r="C26" s="55"/>
      <c r="D26" s="55"/>
      <c r="E26" s="55" t="s">
        <v>183</v>
      </c>
      <c r="F26" s="55"/>
      <c r="H26" s="67"/>
      <c r="I26" s="62"/>
      <c r="J26" s="177"/>
      <c r="K26" s="177"/>
      <c r="L26" s="8"/>
      <c r="M26" s="65"/>
      <c r="P26" s="103"/>
      <c r="Q26" s="55"/>
      <c r="R26" s="101"/>
      <c r="S26" s="101"/>
      <c r="T26" s="101"/>
      <c r="U26" s="101"/>
      <c r="V26" s="101"/>
      <c r="W26" s="101"/>
      <c r="X26" s="101"/>
      <c r="Y26" s="55"/>
      <c r="Z26" s="55"/>
      <c r="AA26" s="55"/>
      <c r="AB26" s="66"/>
      <c r="AC26" s="66"/>
      <c r="AD26" s="66"/>
      <c r="AE26" s="66"/>
      <c r="AF26" s="66"/>
      <c r="AG26" s="66"/>
      <c r="AH26" s="66"/>
      <c r="AI26" s="66"/>
    </row>
    <row r="27" spans="1:35" ht="16.5" customHeight="1" x14ac:dyDescent="0.25">
      <c r="A27" s="3" t="s">
        <v>61</v>
      </c>
      <c r="C27" s="55"/>
      <c r="D27" s="55"/>
      <c r="E27" s="55" t="s">
        <v>62</v>
      </c>
      <c r="F27" s="55"/>
      <c r="H27" s="67"/>
      <c r="I27" s="62"/>
      <c r="J27" s="177"/>
      <c r="K27" s="177"/>
      <c r="L27" s="55"/>
      <c r="M27" s="66"/>
      <c r="P27" s="103" t="s">
        <v>53</v>
      </c>
      <c r="Q27" s="55"/>
      <c r="R27" s="171"/>
      <c r="S27" s="101"/>
      <c r="T27" s="101"/>
      <c r="U27" s="101"/>
      <c r="V27" s="101"/>
      <c r="W27" s="101"/>
      <c r="X27" s="101"/>
      <c r="Y27" s="55"/>
      <c r="Z27" s="55"/>
      <c r="AA27" s="55"/>
      <c r="AB27" s="66"/>
      <c r="AC27" s="66"/>
      <c r="AD27" s="66"/>
      <c r="AE27" s="66"/>
      <c r="AF27" s="66"/>
      <c r="AG27" s="66"/>
      <c r="AH27" s="66"/>
      <c r="AI27" s="66"/>
    </row>
    <row r="28" spans="1:35" ht="16.5" customHeight="1" x14ac:dyDescent="0.25">
      <c r="A28" s="3" t="s">
        <v>71</v>
      </c>
      <c r="C28" s="55"/>
      <c r="D28" s="55"/>
      <c r="E28" s="55" t="s">
        <v>72</v>
      </c>
      <c r="F28" s="55"/>
      <c r="H28" s="67"/>
      <c r="I28" s="83" t="s">
        <v>18</v>
      </c>
      <c r="J28" s="189"/>
      <c r="K28" s="189"/>
      <c r="L28" s="55"/>
      <c r="M28" s="66"/>
      <c r="P28" s="103"/>
      <c r="Q28" s="55"/>
      <c r="R28" s="101"/>
      <c r="S28" s="101"/>
      <c r="T28" s="101"/>
      <c r="U28" s="101"/>
      <c r="V28" s="101"/>
      <c r="W28" s="101"/>
      <c r="X28" s="101"/>
      <c r="Y28" s="55"/>
      <c r="Z28" s="55"/>
      <c r="AA28" s="55"/>
      <c r="AB28" s="66"/>
      <c r="AC28" s="66"/>
      <c r="AD28" s="66"/>
      <c r="AE28" s="66"/>
      <c r="AF28" s="66"/>
      <c r="AG28" s="66"/>
      <c r="AH28" s="66"/>
      <c r="AI28" s="66"/>
    </row>
    <row r="29" spans="1:35" ht="16.5" customHeight="1" x14ac:dyDescent="0.25">
      <c r="A29" s="3" t="s">
        <v>73</v>
      </c>
      <c r="C29" s="55"/>
      <c r="D29" s="55"/>
      <c r="E29" s="55" t="s">
        <v>74</v>
      </c>
      <c r="F29" s="55"/>
      <c r="H29" s="67"/>
      <c r="I29" s="83" t="s">
        <v>18</v>
      </c>
      <c r="J29" s="218"/>
      <c r="K29" s="218"/>
      <c r="L29" s="166">
        <f>SUM(J26:K27)-J28-J29</f>
        <v>0</v>
      </c>
      <c r="M29" s="66"/>
      <c r="P29" s="103" t="s">
        <v>58</v>
      </c>
      <c r="Q29" s="55"/>
      <c r="R29" s="101"/>
      <c r="S29" s="101"/>
      <c r="T29" s="101" t="s">
        <v>59</v>
      </c>
      <c r="U29" s="101"/>
      <c r="V29" s="232"/>
      <c r="W29" s="232"/>
      <c r="X29" s="232"/>
      <c r="Y29" s="55"/>
      <c r="Z29" s="55"/>
      <c r="AA29" s="55"/>
      <c r="AB29" s="66"/>
      <c r="AC29" s="66"/>
      <c r="AD29" s="66"/>
      <c r="AE29" s="66"/>
      <c r="AF29" s="66"/>
      <c r="AG29" s="66"/>
      <c r="AH29" s="66"/>
      <c r="AI29" s="66"/>
    </row>
    <row r="30" spans="1:35" ht="8.1" customHeight="1" x14ac:dyDescent="0.25">
      <c r="A30" s="3"/>
      <c r="C30" s="55"/>
      <c r="D30" s="55"/>
      <c r="E30" s="55"/>
      <c r="F30" s="55"/>
      <c r="G30" s="18"/>
      <c r="H30" s="67"/>
      <c r="I30" s="67"/>
      <c r="J30" s="224">
        <f t="shared" si="1"/>
        <v>0</v>
      </c>
      <c r="K30" s="224"/>
      <c r="L30" s="55"/>
      <c r="M30" s="66"/>
      <c r="P30" s="55"/>
      <c r="Q30" s="55"/>
      <c r="R30" s="101"/>
      <c r="S30" s="101"/>
      <c r="T30" s="101"/>
      <c r="U30" s="101"/>
      <c r="V30" s="101"/>
      <c r="W30" s="101"/>
      <c r="X30" s="101"/>
      <c r="Y30" s="55"/>
      <c r="Z30" s="55"/>
      <c r="AA30" s="55"/>
      <c r="AB30" s="66"/>
      <c r="AC30" s="66"/>
      <c r="AD30" s="66"/>
      <c r="AE30" s="66"/>
      <c r="AF30" s="66"/>
      <c r="AG30" s="66"/>
      <c r="AH30" s="66"/>
      <c r="AI30" s="66"/>
    </row>
    <row r="31" spans="1:35" ht="16.5" customHeight="1" x14ac:dyDescent="0.25">
      <c r="A31" s="167" t="s">
        <v>63</v>
      </c>
      <c r="B31" s="168"/>
      <c r="C31" s="169"/>
      <c r="D31" s="169"/>
      <c r="E31" s="169"/>
      <c r="F31" s="55"/>
      <c r="H31" s="70" t="s">
        <v>75</v>
      </c>
      <c r="I31" s="67"/>
      <c r="J31" s="224"/>
      <c r="K31" s="224"/>
      <c r="L31" s="55"/>
      <c r="M31" s="66"/>
      <c r="P31" s="103" t="s">
        <v>157</v>
      </c>
      <c r="Q31" s="55"/>
      <c r="R31" s="101"/>
      <c r="S31" s="101"/>
      <c r="T31" s="101" t="s">
        <v>62</v>
      </c>
      <c r="U31" s="101"/>
      <c r="V31" s="232"/>
      <c r="W31" s="232"/>
      <c r="X31" s="232"/>
      <c r="Y31" s="55"/>
      <c r="Z31" s="55"/>
      <c r="AA31" s="55"/>
      <c r="AB31" s="66"/>
      <c r="AC31" s="66"/>
      <c r="AD31" s="66"/>
      <c r="AE31" s="66"/>
      <c r="AF31" s="66"/>
      <c r="AG31" s="66"/>
      <c r="AH31" s="66"/>
      <c r="AI31" s="66"/>
    </row>
    <row r="32" spans="1:35" ht="5.0999999999999996" customHeight="1" x14ac:dyDescent="0.25">
      <c r="A32" s="21"/>
      <c r="C32" s="55"/>
      <c r="D32" s="55"/>
      <c r="E32" s="55"/>
      <c r="F32" s="55"/>
      <c r="H32" s="73"/>
      <c r="I32" s="67"/>
      <c r="J32" s="121"/>
      <c r="K32" s="121"/>
      <c r="L32" s="55"/>
      <c r="M32" s="66"/>
      <c r="P32" s="55"/>
      <c r="Q32" s="55"/>
      <c r="R32" s="101"/>
      <c r="S32" s="101"/>
      <c r="T32" s="101"/>
      <c r="U32" s="101"/>
      <c r="V32" s="101"/>
      <c r="W32" s="101"/>
      <c r="X32" s="101"/>
      <c r="Y32" s="55"/>
      <c r="Z32" s="55"/>
      <c r="AA32" s="55"/>
      <c r="AB32" s="66"/>
      <c r="AC32" s="66"/>
      <c r="AD32" s="66"/>
      <c r="AE32" s="66"/>
      <c r="AF32" s="66"/>
      <c r="AG32" s="66"/>
      <c r="AH32" s="66"/>
      <c r="AI32" s="66"/>
    </row>
    <row r="33" spans="1:35" ht="16.5" customHeight="1" x14ac:dyDescent="0.25">
      <c r="A33" s="3" t="s">
        <v>173</v>
      </c>
      <c r="C33" s="55"/>
      <c r="D33" s="55"/>
      <c r="E33" s="55"/>
      <c r="F33" s="55"/>
      <c r="H33" s="147"/>
      <c r="I33" s="62"/>
      <c r="J33" s="177"/>
      <c r="K33" s="177"/>
      <c r="L33" s="87" t="s">
        <v>64</v>
      </c>
      <c r="M33" s="66"/>
      <c r="P33" s="55" t="s">
        <v>158</v>
      </c>
      <c r="Q33" s="55"/>
      <c r="R33" s="101"/>
      <c r="S33" s="101"/>
      <c r="T33" s="101"/>
      <c r="U33" s="101"/>
      <c r="V33" s="101"/>
      <c r="W33" s="101"/>
      <c r="X33" s="101"/>
      <c r="Y33" s="55"/>
      <c r="Z33" s="55"/>
      <c r="AA33" s="55"/>
      <c r="AB33" s="66"/>
      <c r="AC33" s="66"/>
      <c r="AD33" s="66"/>
      <c r="AE33" s="66"/>
      <c r="AF33" s="66"/>
      <c r="AG33" s="66"/>
      <c r="AH33" s="66"/>
      <c r="AI33" s="66"/>
    </row>
    <row r="34" spans="1:35" ht="16.5" customHeight="1" x14ac:dyDescent="0.25">
      <c r="A34" s="3" t="s">
        <v>76</v>
      </c>
      <c r="C34" s="55"/>
      <c r="D34" s="55"/>
      <c r="E34" s="55"/>
      <c r="F34" s="55"/>
      <c r="H34" s="147"/>
      <c r="I34" s="69" t="s">
        <v>67</v>
      </c>
      <c r="J34" s="178">
        <f>H34*12</f>
        <v>0</v>
      </c>
      <c r="K34" s="178"/>
      <c r="L34" s="55"/>
      <c r="M34" s="66"/>
      <c r="P34" s="103" t="s">
        <v>159</v>
      </c>
      <c r="Q34" s="55"/>
      <c r="R34" s="101"/>
      <c r="S34" s="101"/>
      <c r="T34" s="101" t="s">
        <v>72</v>
      </c>
      <c r="U34" s="112" t="s">
        <v>18</v>
      </c>
      <c r="V34" s="232"/>
      <c r="W34" s="232"/>
      <c r="X34" s="232"/>
      <c r="Y34" s="55"/>
      <c r="Z34" s="55"/>
      <c r="AA34" s="55"/>
      <c r="AB34" s="66"/>
      <c r="AC34" s="66"/>
      <c r="AD34" s="66"/>
      <c r="AE34" s="66"/>
      <c r="AF34" s="66"/>
      <c r="AG34" s="66"/>
      <c r="AH34" s="66"/>
      <c r="AI34" s="66"/>
    </row>
    <row r="35" spans="1:35" ht="16.5" customHeight="1" x14ac:dyDescent="0.25">
      <c r="A35" s="3" t="s">
        <v>65</v>
      </c>
      <c r="H35" s="147"/>
      <c r="I35" s="69" t="s">
        <v>67</v>
      </c>
      <c r="J35" s="178">
        <f>H35*12</f>
        <v>0</v>
      </c>
      <c r="K35" s="178"/>
      <c r="L35" s="55"/>
      <c r="M35" s="66"/>
      <c r="P35" s="103" t="s">
        <v>65</v>
      </c>
      <c r="Q35" s="55"/>
      <c r="R35" s="101"/>
      <c r="S35" s="101"/>
      <c r="T35" s="101" t="s">
        <v>74</v>
      </c>
      <c r="U35" s="112" t="s">
        <v>18</v>
      </c>
      <c r="V35" s="231"/>
      <c r="W35" s="231"/>
      <c r="X35" s="231"/>
      <c r="Y35" s="55"/>
      <c r="Z35" s="55"/>
      <c r="AA35" s="55"/>
      <c r="AB35" s="66"/>
      <c r="AC35" s="66"/>
      <c r="AD35" s="66"/>
      <c r="AE35" s="66"/>
      <c r="AF35" s="66"/>
      <c r="AG35" s="66"/>
      <c r="AH35" s="66"/>
      <c r="AI35" s="66"/>
    </row>
    <row r="36" spans="1:35" ht="16.5" customHeight="1" x14ac:dyDescent="0.25">
      <c r="A36" s="3" t="s">
        <v>77</v>
      </c>
      <c r="H36" s="148"/>
      <c r="I36" s="69" t="s">
        <v>67</v>
      </c>
      <c r="J36" s="178">
        <f>H36*12</f>
        <v>0</v>
      </c>
      <c r="K36" s="178"/>
      <c r="L36" s="68"/>
      <c r="M36" s="66"/>
      <c r="P36" s="55"/>
      <c r="Q36" s="55"/>
      <c r="R36" s="101"/>
      <c r="S36" s="101"/>
      <c r="T36" s="101"/>
      <c r="U36" s="101"/>
      <c r="V36" s="101"/>
      <c r="W36" s="101"/>
      <c r="X36" s="101"/>
      <c r="Y36" s="55"/>
      <c r="Z36" s="55"/>
      <c r="AA36" s="55"/>
      <c r="AB36" s="66"/>
      <c r="AC36" s="66"/>
      <c r="AD36" s="66"/>
      <c r="AE36" s="66"/>
      <c r="AF36" s="66"/>
      <c r="AG36" s="66"/>
      <c r="AH36" s="66"/>
      <c r="AI36" s="66"/>
    </row>
    <row r="37" spans="1:35" ht="16.5" customHeight="1" x14ac:dyDescent="0.25">
      <c r="A37" s="3" t="s">
        <v>66</v>
      </c>
      <c r="H37" s="148"/>
      <c r="I37" s="69" t="s">
        <v>67</v>
      </c>
      <c r="J37" s="178">
        <f>H37*12</f>
        <v>0</v>
      </c>
      <c r="K37" s="178"/>
      <c r="L37" s="55"/>
      <c r="M37" s="66"/>
      <c r="P37" s="114" t="s">
        <v>160</v>
      </c>
      <c r="Q37" s="114"/>
      <c r="R37" s="115"/>
      <c r="S37" s="115"/>
      <c r="T37" s="115"/>
      <c r="U37" s="115"/>
      <c r="V37" s="229">
        <f>V29+V31-V34-V35</f>
        <v>0</v>
      </c>
      <c r="W37" s="229"/>
      <c r="X37" s="229"/>
      <c r="Y37" s="55"/>
      <c r="Z37" s="55"/>
      <c r="AA37" s="55"/>
      <c r="AB37" s="66"/>
      <c r="AC37" s="66"/>
      <c r="AD37" s="66"/>
      <c r="AE37" s="66"/>
      <c r="AF37" s="66"/>
      <c r="AG37" s="66"/>
      <c r="AH37" s="66"/>
      <c r="AI37" s="66"/>
    </row>
    <row r="38" spans="1:35" ht="5.0999999999999996" customHeight="1" x14ac:dyDescent="0.25">
      <c r="A38" s="3"/>
      <c r="H38" s="67"/>
      <c r="I38" s="69"/>
      <c r="J38" s="121"/>
      <c r="K38" s="121"/>
      <c r="L38" s="55"/>
      <c r="M38" s="66"/>
      <c r="P38" s="55"/>
      <c r="Q38" s="55"/>
      <c r="R38" s="101"/>
      <c r="S38" s="101"/>
      <c r="T38" s="101"/>
      <c r="U38" s="101"/>
      <c r="V38" s="101"/>
      <c r="W38" s="101"/>
      <c r="X38" s="101"/>
      <c r="Y38" s="55"/>
      <c r="Z38" s="55"/>
      <c r="AA38" s="55"/>
      <c r="AB38" s="66"/>
      <c r="AC38" s="66"/>
      <c r="AD38" s="66"/>
      <c r="AE38" s="66"/>
      <c r="AF38" s="66"/>
      <c r="AG38" s="66"/>
      <c r="AH38" s="66"/>
      <c r="AI38" s="66"/>
    </row>
    <row r="39" spans="1:35" ht="16.5" customHeight="1" x14ac:dyDescent="0.25">
      <c r="A39" s="3" t="s">
        <v>44</v>
      </c>
      <c r="G39" s="20"/>
      <c r="H39" s="148"/>
      <c r="I39" s="69" t="s">
        <v>67</v>
      </c>
      <c r="J39" s="178">
        <f>H39*12</f>
        <v>0</v>
      </c>
      <c r="K39" s="178"/>
      <c r="L39" s="86" t="s">
        <v>68</v>
      </c>
      <c r="M39" s="66"/>
      <c r="P39" s="55" t="s">
        <v>161</v>
      </c>
      <c r="Q39" s="55"/>
      <c r="R39" s="111"/>
      <c r="S39" s="55"/>
      <c r="T39" s="111">
        <v>0.1</v>
      </c>
      <c r="U39" s="117" t="s">
        <v>14</v>
      </c>
      <c r="V39" s="233">
        <f>T39*V49</f>
        <v>0</v>
      </c>
      <c r="W39" s="233"/>
      <c r="X39" s="233"/>
      <c r="Y39" s="55"/>
      <c r="Z39" s="55"/>
      <c r="AA39" s="55"/>
      <c r="AB39" s="66"/>
      <c r="AC39" s="66"/>
      <c r="AD39" s="66"/>
      <c r="AE39" s="66"/>
      <c r="AF39" s="66"/>
      <c r="AG39" s="66"/>
      <c r="AH39" s="66"/>
      <c r="AI39" s="66"/>
    </row>
    <row r="40" spans="1:35" ht="5.0999999999999996" customHeight="1" x14ac:dyDescent="0.25">
      <c r="A40" s="3"/>
      <c r="G40" s="20"/>
      <c r="H40" s="67"/>
      <c r="I40" s="69"/>
      <c r="J40" s="188"/>
      <c r="K40" s="188"/>
      <c r="L40" s="76"/>
      <c r="M40" s="66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66"/>
      <c r="AC40" s="66"/>
      <c r="AD40" s="66"/>
      <c r="AE40" s="66"/>
      <c r="AF40" s="66"/>
      <c r="AG40" s="66"/>
      <c r="AH40" s="66"/>
      <c r="AI40" s="66"/>
    </row>
    <row r="41" spans="1:35" ht="16.5" customHeight="1" thickBot="1" x14ac:dyDescent="0.3">
      <c r="A41" s="3" t="s">
        <v>71</v>
      </c>
      <c r="G41" s="83" t="s">
        <v>18</v>
      </c>
      <c r="H41" s="148"/>
      <c r="I41" s="69" t="s">
        <v>67</v>
      </c>
      <c r="J41" s="187">
        <f>-H41*12</f>
        <v>0</v>
      </c>
      <c r="K41" s="187"/>
      <c r="L41" s="55"/>
      <c r="M41" s="66"/>
      <c r="P41" s="118" t="s">
        <v>162</v>
      </c>
      <c r="Q41" s="116"/>
      <c r="R41" s="116"/>
      <c r="S41" s="116"/>
      <c r="T41" s="116"/>
      <c r="U41" s="116"/>
      <c r="V41" s="228">
        <f>V37+V39</f>
        <v>0</v>
      </c>
      <c r="W41" s="228"/>
      <c r="X41" s="228"/>
      <c r="Y41" s="55"/>
      <c r="Z41" s="55"/>
      <c r="AA41" s="55"/>
      <c r="AB41" s="66"/>
      <c r="AC41" s="66"/>
      <c r="AD41" s="66"/>
      <c r="AE41" s="66"/>
      <c r="AF41" s="66"/>
      <c r="AG41" s="66"/>
      <c r="AH41" s="66"/>
      <c r="AI41" s="66"/>
    </row>
    <row r="42" spans="1:35" ht="16.5" customHeight="1" thickTop="1" x14ac:dyDescent="0.25">
      <c r="A42" s="3" t="s">
        <v>73</v>
      </c>
      <c r="G42" s="83" t="s">
        <v>18</v>
      </c>
      <c r="H42" s="148"/>
      <c r="I42" s="69" t="s">
        <v>67</v>
      </c>
      <c r="J42" s="187">
        <f>-H42*12</f>
        <v>0</v>
      </c>
      <c r="K42" s="187"/>
      <c r="L42" s="55"/>
      <c r="M42" s="66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66"/>
      <c r="AC42" s="66"/>
      <c r="AD42" s="66"/>
      <c r="AE42" s="66"/>
      <c r="AF42" s="66"/>
      <c r="AG42" s="66"/>
      <c r="AH42" s="66"/>
      <c r="AI42" s="66"/>
    </row>
    <row r="43" spans="1:35" ht="5.0999999999999996" customHeight="1" x14ac:dyDescent="0.25">
      <c r="A43" s="3"/>
      <c r="G43" s="71"/>
      <c r="H43" s="67"/>
      <c r="I43" s="69"/>
      <c r="J43" s="188"/>
      <c r="K43" s="188"/>
      <c r="L43" s="55"/>
      <c r="M43" s="66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66"/>
      <c r="AC43" s="66"/>
      <c r="AD43" s="66"/>
      <c r="AE43" s="66"/>
      <c r="AF43" s="66"/>
      <c r="AG43" s="66"/>
      <c r="AH43" s="66"/>
      <c r="AI43" s="66"/>
    </row>
    <row r="44" spans="1:35" ht="16.5" customHeight="1" thickBot="1" x14ac:dyDescent="0.3">
      <c r="A44" s="3" t="s">
        <v>13</v>
      </c>
      <c r="D44" s="192">
        <v>0.1</v>
      </c>
      <c r="E44" s="192"/>
      <c r="F44" s="120">
        <f>J70</f>
        <v>0</v>
      </c>
      <c r="G44" s="142" t="s">
        <v>14</v>
      </c>
      <c r="H44" s="54"/>
      <c r="I44" s="62"/>
      <c r="J44" s="179">
        <f>ROUND(IF(F44&gt;0,F44*D44)*2,0)/2</f>
        <v>0</v>
      </c>
      <c r="K44" s="179"/>
      <c r="L44" s="55"/>
      <c r="M44" s="66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66"/>
      <c r="AC44" s="66"/>
      <c r="AD44" s="66"/>
      <c r="AE44" s="66"/>
      <c r="AF44" s="66"/>
      <c r="AG44" s="66"/>
      <c r="AH44" s="66"/>
      <c r="AI44" s="66"/>
    </row>
    <row r="45" spans="1:35" ht="20.25" customHeight="1" thickBot="1" x14ac:dyDescent="0.3">
      <c r="A45" s="21" t="s">
        <v>15</v>
      </c>
      <c r="B45" s="22"/>
      <c r="C45" s="22"/>
      <c r="D45" s="21"/>
      <c r="E45" s="21"/>
      <c r="F45" s="21"/>
      <c r="G45" s="22"/>
      <c r="H45" s="52"/>
      <c r="I45" s="53"/>
      <c r="J45" s="180">
        <f>SUM(J33:K44,L29)</f>
        <v>0</v>
      </c>
      <c r="K45" s="180"/>
      <c r="L45" s="55"/>
      <c r="M45" s="66"/>
      <c r="P45" s="103" t="s">
        <v>163</v>
      </c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66"/>
      <c r="AC45" s="66"/>
      <c r="AD45" s="66"/>
      <c r="AE45" s="66"/>
      <c r="AF45" s="66"/>
      <c r="AG45" s="66"/>
      <c r="AH45" s="66"/>
      <c r="AI45" s="66"/>
    </row>
    <row r="46" spans="1:35" ht="16.5" customHeight="1" thickBot="1" x14ac:dyDescent="0.3">
      <c r="A46" s="3" t="s">
        <v>177</v>
      </c>
      <c r="H46" s="149">
        <f>J45/12</f>
        <v>0</v>
      </c>
      <c r="I46" s="152" t="s">
        <v>176</v>
      </c>
      <c r="J46" s="150"/>
      <c r="K46" s="151"/>
      <c r="L46" s="55"/>
      <c r="P46" s="55" t="s">
        <v>32</v>
      </c>
      <c r="Q46" s="55"/>
      <c r="R46" s="55"/>
      <c r="S46" s="55"/>
      <c r="T46" s="55" t="s">
        <v>79</v>
      </c>
      <c r="U46" s="55"/>
      <c r="V46" s="230"/>
      <c r="W46" s="230"/>
      <c r="X46" s="230"/>
      <c r="Y46" s="55"/>
      <c r="Z46" s="55"/>
      <c r="AA46" s="55"/>
      <c r="AB46" s="66"/>
      <c r="AC46" s="66"/>
      <c r="AD46" s="66"/>
      <c r="AE46" s="66"/>
      <c r="AF46" s="66"/>
      <c r="AG46" s="66"/>
      <c r="AH46" s="66"/>
      <c r="AI46" s="66"/>
    </row>
    <row r="47" spans="1:35" ht="16.5" customHeight="1" thickBot="1" x14ac:dyDescent="0.3">
      <c r="A47" s="3" t="s">
        <v>16</v>
      </c>
      <c r="C47" s="6"/>
      <c r="D47" s="23" t="s">
        <v>17</v>
      </c>
      <c r="E47" s="129"/>
      <c r="F47" s="89">
        <v>700</v>
      </c>
      <c r="G47" s="83" t="s">
        <v>18</v>
      </c>
      <c r="H47" s="128">
        <f>E47*F47</f>
        <v>0</v>
      </c>
      <c r="I47" s="50"/>
      <c r="J47" s="181"/>
      <c r="K47" s="182"/>
      <c r="L47" s="86" t="s">
        <v>69</v>
      </c>
      <c r="P47" s="55" t="s">
        <v>164</v>
      </c>
      <c r="Q47" s="55"/>
      <c r="R47" s="55"/>
      <c r="S47" s="55"/>
      <c r="T47" s="113">
        <v>50000</v>
      </c>
      <c r="U47" s="119" t="s">
        <v>18</v>
      </c>
      <c r="V47" s="230"/>
      <c r="W47" s="230"/>
      <c r="X47" s="230"/>
      <c r="Y47" s="55"/>
      <c r="Z47" s="55"/>
      <c r="AA47" s="55"/>
      <c r="AB47" s="66"/>
      <c r="AC47" s="66"/>
      <c r="AD47" s="66"/>
      <c r="AE47" s="66"/>
      <c r="AF47" s="66"/>
      <c r="AG47" s="66"/>
      <c r="AH47" s="66"/>
      <c r="AI47" s="66"/>
    </row>
    <row r="48" spans="1:35" ht="20.25" customHeight="1" thickBot="1" x14ac:dyDescent="0.3">
      <c r="A48" s="21" t="s">
        <v>19</v>
      </c>
      <c r="H48" s="136">
        <f>H46-H47</f>
        <v>0</v>
      </c>
      <c r="I48" s="183" t="s">
        <v>70</v>
      </c>
      <c r="J48" s="184"/>
      <c r="K48" s="184"/>
      <c r="L48" s="184"/>
      <c r="P48" s="55" t="s">
        <v>165</v>
      </c>
      <c r="Q48" s="55"/>
      <c r="R48" s="55"/>
      <c r="S48" s="55"/>
      <c r="T48" s="113">
        <v>30000</v>
      </c>
      <c r="U48" s="119" t="s">
        <v>18</v>
      </c>
      <c r="V48" s="231"/>
      <c r="W48" s="231"/>
      <c r="X48" s="231"/>
      <c r="Y48" s="55"/>
      <c r="Z48" s="55"/>
      <c r="AA48" s="55"/>
      <c r="AB48" s="66"/>
      <c r="AC48" s="66"/>
      <c r="AD48" s="66"/>
      <c r="AE48" s="66"/>
      <c r="AF48" s="66"/>
      <c r="AG48" s="66"/>
      <c r="AH48" s="66"/>
      <c r="AI48" s="66"/>
    </row>
    <row r="49" spans="1:35" ht="31.5" customHeight="1" thickTop="1" thickBot="1" x14ac:dyDescent="0.3">
      <c r="A49" s="219" t="s">
        <v>82</v>
      </c>
      <c r="B49" s="219"/>
      <c r="C49" s="51"/>
      <c r="D49" s="137"/>
      <c r="E49" s="190" t="s">
        <v>83</v>
      </c>
      <c r="F49" s="190"/>
      <c r="G49" s="191"/>
      <c r="H49" s="138"/>
      <c r="I49" s="50"/>
      <c r="J49" s="185" t="s">
        <v>20</v>
      </c>
      <c r="K49" s="186"/>
      <c r="L49" s="186"/>
      <c r="M49" s="104">
        <f>IF(M50-H49&lt;=0,0,M50-H49)</f>
        <v>8.65</v>
      </c>
      <c r="P49" s="55" t="s">
        <v>166</v>
      </c>
      <c r="Q49" s="55"/>
      <c r="R49" s="55"/>
      <c r="S49" s="55"/>
      <c r="T49" s="55"/>
      <c r="U49" s="117" t="s">
        <v>14</v>
      </c>
      <c r="V49" s="225">
        <f>V46-V48-V47</f>
        <v>0</v>
      </c>
      <c r="W49" s="225"/>
      <c r="X49" s="225"/>
      <c r="Y49" s="55"/>
      <c r="Z49" s="55"/>
      <c r="AA49" s="55"/>
      <c r="AB49" s="66"/>
      <c r="AC49" s="66"/>
      <c r="AD49" s="66"/>
      <c r="AE49" s="66"/>
      <c r="AF49" s="66"/>
      <c r="AG49" s="66"/>
      <c r="AH49" s="66"/>
      <c r="AI49" s="66"/>
    </row>
    <row r="50" spans="1:35" ht="14.25" customHeight="1" thickBot="1" x14ac:dyDescent="0.3">
      <c r="A50" s="220"/>
      <c r="B50" s="220"/>
      <c r="H50" s="25"/>
      <c r="I50" s="16"/>
      <c r="J50" s="26"/>
      <c r="K50" s="27"/>
      <c r="L50" s="140" t="s">
        <v>85</v>
      </c>
      <c r="M50" s="106">
        <v>8.65</v>
      </c>
      <c r="N50" s="139" t="s">
        <v>21</v>
      </c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66"/>
      <c r="AC50" s="66"/>
      <c r="AD50" s="66"/>
      <c r="AE50" s="66"/>
      <c r="AF50" s="66"/>
      <c r="AG50" s="66"/>
      <c r="AH50" s="66"/>
      <c r="AI50" s="66"/>
    </row>
    <row r="51" spans="1:35" ht="17.100000000000001" customHeight="1" thickBot="1" x14ac:dyDescent="0.3">
      <c r="A51" s="4" t="s">
        <v>22</v>
      </c>
      <c r="B51" s="9"/>
      <c r="C51" s="11"/>
      <c r="D51" s="3" t="s">
        <v>12</v>
      </c>
      <c r="H51" s="19"/>
      <c r="I51" s="19"/>
      <c r="J51" s="28"/>
      <c r="K51" s="29"/>
      <c r="L51" s="29"/>
      <c r="M51" s="30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</row>
    <row r="52" spans="1:35" s="34" customFormat="1" ht="5.0999999999999996" customHeight="1" x14ac:dyDescent="0.25">
      <c r="A52" s="47"/>
      <c r="B52" s="48"/>
      <c r="C52" s="40"/>
      <c r="D52" s="39"/>
      <c r="H52" s="77"/>
      <c r="I52" s="77"/>
      <c r="J52" s="78"/>
      <c r="K52" s="79"/>
      <c r="L52" s="79"/>
      <c r="M52" s="80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</row>
    <row r="53" spans="1:35" ht="16.5" customHeight="1" x14ac:dyDescent="0.25">
      <c r="A53" s="3" t="s">
        <v>78</v>
      </c>
      <c r="E53" s="55" t="s">
        <v>184</v>
      </c>
      <c r="J53" s="177">
        <v>0</v>
      </c>
      <c r="K53" s="177"/>
      <c r="L53" s="31"/>
      <c r="M53" s="31"/>
      <c r="P53" s="55" t="s">
        <v>167</v>
      </c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</row>
    <row r="54" spans="1:35" s="34" customFormat="1" ht="8.1" customHeight="1" x14ac:dyDescent="0.25">
      <c r="A54" s="39"/>
      <c r="E54" s="81"/>
      <c r="J54" s="121"/>
      <c r="K54" s="121"/>
      <c r="L54" s="41"/>
      <c r="M54" s="41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</row>
    <row r="55" spans="1:35" ht="16.5" customHeight="1" x14ac:dyDescent="0.25">
      <c r="A55" s="167" t="str">
        <f>A31</f>
        <v>bei wesentlich veränderten Verhältnissen</v>
      </c>
      <c r="B55" s="168"/>
      <c r="C55" s="168"/>
      <c r="D55" s="168"/>
      <c r="E55" s="168"/>
      <c r="J55" s="188"/>
      <c r="K55" s="188"/>
      <c r="L55" s="31"/>
      <c r="M55" s="31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</row>
    <row r="56" spans="1:35" s="34" customFormat="1" ht="5.0999999999999996" customHeight="1" x14ac:dyDescent="0.25">
      <c r="A56" s="82"/>
      <c r="J56" s="122"/>
      <c r="K56" s="122"/>
      <c r="L56" s="41"/>
      <c r="M56" s="41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</row>
    <row r="57" spans="1:35" ht="16.5" customHeight="1" x14ac:dyDescent="0.25">
      <c r="A57" s="3" t="s">
        <v>23</v>
      </c>
      <c r="J57" s="189"/>
      <c r="K57" s="189"/>
      <c r="L57" s="31"/>
      <c r="M57" s="31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</row>
    <row r="58" spans="1:35" ht="16.5" customHeight="1" x14ac:dyDescent="0.25">
      <c r="A58" s="3" t="s">
        <v>24</v>
      </c>
      <c r="J58" s="177"/>
      <c r="K58" s="177"/>
      <c r="L58" s="31"/>
      <c r="M58" s="31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</row>
    <row r="59" spans="1:35" ht="16.5" customHeight="1" x14ac:dyDescent="0.25">
      <c r="A59" s="3" t="s">
        <v>81</v>
      </c>
      <c r="E59" s="127"/>
      <c r="F59" s="200"/>
      <c r="G59" s="200"/>
      <c r="H59" s="55"/>
      <c r="J59" s="177"/>
      <c r="K59" s="177"/>
      <c r="L59" s="31"/>
      <c r="M59" s="31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</row>
    <row r="60" spans="1:35" ht="16.5" customHeight="1" x14ac:dyDescent="0.25">
      <c r="A60" s="3"/>
      <c r="C60" s="3" t="s">
        <v>25</v>
      </c>
      <c r="E60" s="200"/>
      <c r="F60" s="200"/>
      <c r="G60" s="200"/>
      <c r="H60" s="200"/>
      <c r="J60" s="201"/>
      <c r="K60" s="201"/>
      <c r="L60" s="31"/>
      <c r="M60" s="31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</row>
    <row r="61" spans="1:35" ht="16.5" customHeight="1" x14ac:dyDescent="0.25">
      <c r="A61" s="3" t="s">
        <v>26</v>
      </c>
      <c r="C61" s="3" t="s">
        <v>27</v>
      </c>
      <c r="E61" s="202"/>
      <c r="F61" s="203"/>
      <c r="G61" s="203"/>
      <c r="H61" s="55"/>
      <c r="J61" s="177"/>
      <c r="K61" s="177"/>
      <c r="L61" s="31"/>
      <c r="M61" s="31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</row>
    <row r="62" spans="1:35" ht="15" customHeight="1" x14ac:dyDescent="0.25">
      <c r="A62" s="3"/>
      <c r="C62" s="3" t="s">
        <v>28</v>
      </c>
      <c r="E62" s="202"/>
      <c r="F62" s="203"/>
      <c r="G62" s="203"/>
      <c r="H62" s="55"/>
      <c r="J62" s="201"/>
      <c r="K62" s="201"/>
      <c r="L62" s="31"/>
      <c r="M62" s="31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</row>
    <row r="63" spans="1:35" ht="16.5" customHeight="1" thickBot="1" x14ac:dyDescent="0.3">
      <c r="A63" s="3" t="s">
        <v>29</v>
      </c>
      <c r="J63" s="195"/>
      <c r="K63" s="195"/>
      <c r="L63" s="31"/>
      <c r="M63" s="31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</row>
    <row r="64" spans="1:35" ht="16.5" customHeight="1" x14ac:dyDescent="0.25">
      <c r="A64" s="32" t="s">
        <v>30</v>
      </c>
      <c r="B64" s="33"/>
      <c r="C64" s="33"/>
      <c r="D64" s="33"/>
      <c r="E64" s="33"/>
      <c r="F64" s="33"/>
      <c r="G64" s="33"/>
      <c r="H64" s="33"/>
      <c r="I64" s="33"/>
      <c r="J64" s="204">
        <f>SUM(J53:K63)</f>
        <v>0</v>
      </c>
      <c r="K64" s="204"/>
      <c r="L64" s="31"/>
      <c r="M64" s="31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</row>
    <row r="65" spans="1:35" s="34" customFormat="1" ht="5.0999999999999996" customHeight="1" x14ac:dyDescent="0.25">
      <c r="A65" s="84"/>
      <c r="B65" s="85"/>
      <c r="C65" s="85"/>
      <c r="D65" s="85"/>
      <c r="E65" s="85"/>
      <c r="F65" s="85"/>
      <c r="G65" s="85"/>
      <c r="H65" s="85"/>
      <c r="I65" s="85"/>
      <c r="J65" s="121"/>
      <c r="K65" s="121"/>
      <c r="L65" s="41"/>
      <c r="M65" s="41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</row>
    <row r="66" spans="1:35" ht="16.5" customHeight="1" thickBot="1" x14ac:dyDescent="0.3">
      <c r="A66" s="3" t="s">
        <v>31</v>
      </c>
      <c r="I66" s="24" t="s">
        <v>18</v>
      </c>
      <c r="J66" s="195"/>
      <c r="K66" s="195"/>
      <c r="L66" s="31"/>
      <c r="M66" s="31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</row>
    <row r="67" spans="1:35" ht="16.5" customHeight="1" thickBot="1" x14ac:dyDescent="0.3">
      <c r="A67" s="21" t="s">
        <v>32</v>
      </c>
      <c r="B67" s="22"/>
      <c r="J67" s="199">
        <f>J64-J66</f>
        <v>0</v>
      </c>
      <c r="K67" s="199"/>
      <c r="L67" s="31"/>
      <c r="M67" s="31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</row>
    <row r="68" spans="1:35" s="34" customFormat="1" ht="5.0999999999999996" customHeight="1" x14ac:dyDescent="0.25">
      <c r="A68" s="82"/>
      <c r="B68" s="45"/>
      <c r="J68" s="121"/>
      <c r="K68" s="121"/>
      <c r="L68" s="41"/>
      <c r="M68" s="41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</row>
    <row r="69" spans="1:35" ht="16.5" customHeight="1" thickBot="1" x14ac:dyDescent="0.3">
      <c r="A69" s="6" t="s">
        <v>45</v>
      </c>
      <c r="I69" s="24" t="s">
        <v>18</v>
      </c>
      <c r="J69" s="195"/>
      <c r="K69" s="195"/>
      <c r="L69" s="31"/>
      <c r="M69" s="31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</row>
    <row r="70" spans="1:35" ht="16.5" customHeight="1" thickBot="1" x14ac:dyDescent="0.3">
      <c r="A70" s="21" t="s">
        <v>33</v>
      </c>
      <c r="B70" s="22"/>
      <c r="I70" s="143" t="s">
        <v>14</v>
      </c>
      <c r="J70" s="196">
        <f>J67-J69</f>
        <v>0</v>
      </c>
      <c r="K70" s="196"/>
      <c r="L70" s="31"/>
      <c r="M70" s="31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</row>
    <row r="71" spans="1:35" ht="8.1" customHeight="1" x14ac:dyDescent="0.25">
      <c r="A71" s="17"/>
      <c r="B71" s="58"/>
      <c r="C71" s="58"/>
      <c r="D71" s="58"/>
      <c r="E71" s="58"/>
      <c r="F71" s="58"/>
      <c r="G71" s="58"/>
      <c r="H71" s="58"/>
      <c r="I71" s="58"/>
      <c r="J71" s="88"/>
      <c r="K71" s="60"/>
      <c r="L71" s="59"/>
      <c r="M71" s="59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</row>
    <row r="72" spans="1:35" ht="8.1" customHeight="1" x14ac:dyDescent="0.25">
      <c r="A72" s="3"/>
      <c r="J72" s="54"/>
      <c r="K72" s="55"/>
      <c r="L72" s="107"/>
      <c r="M72" s="107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</row>
    <row r="73" spans="1:35" ht="16.5" customHeight="1" thickBot="1" x14ac:dyDescent="0.3">
      <c r="A73" s="21" t="s">
        <v>34</v>
      </c>
      <c r="I73" s="24" t="s">
        <v>35</v>
      </c>
      <c r="J73" s="198"/>
      <c r="K73" s="198"/>
      <c r="L73" s="108"/>
      <c r="M73" s="109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</row>
    <row r="74" spans="1:35" ht="8.1" customHeight="1" x14ac:dyDescent="0.25">
      <c r="A74" s="21"/>
      <c r="I74" s="24"/>
      <c r="J74" s="56"/>
      <c r="K74" s="57"/>
      <c r="L74" s="108"/>
      <c r="M74" s="109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</row>
    <row r="75" spans="1:35" ht="16.5" customHeight="1" x14ac:dyDescent="0.25">
      <c r="A75" s="21" t="s">
        <v>36</v>
      </c>
      <c r="C75" s="197"/>
      <c r="D75" s="197"/>
      <c r="E75" s="197"/>
      <c r="F75" s="197"/>
      <c r="G75" s="197"/>
      <c r="H75" s="197"/>
      <c r="I75" s="197"/>
      <c r="J75" s="197"/>
      <c r="K75" s="197"/>
      <c r="L75" s="42"/>
      <c r="M75" s="43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</row>
    <row r="76" spans="1:35" ht="8.1" customHeight="1" x14ac:dyDescent="0.25">
      <c r="A76" s="3"/>
      <c r="H76" s="34"/>
      <c r="I76" s="35"/>
      <c r="J76" s="36"/>
      <c r="K76" s="36"/>
      <c r="L76" s="37"/>
      <c r="M76" s="41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</row>
    <row r="77" spans="1:35" ht="16.5" customHeight="1" x14ac:dyDescent="0.25">
      <c r="A77" s="21" t="s">
        <v>55</v>
      </c>
      <c r="B77" s="22"/>
      <c r="E77" s="205"/>
      <c r="F77" s="205"/>
      <c r="G77" s="205"/>
      <c r="H77" s="205"/>
      <c r="I77" s="205"/>
      <c r="J77" s="205"/>
      <c r="K77" s="205"/>
      <c r="L77" s="44"/>
      <c r="M77" s="45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</row>
    <row r="78" spans="1:35" ht="8.1" customHeight="1" x14ac:dyDescent="0.25">
      <c r="A78" s="38"/>
      <c r="B78" s="34"/>
      <c r="C78" s="34"/>
      <c r="D78" s="34"/>
      <c r="J78" s="19"/>
      <c r="L78" s="7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</row>
    <row r="79" spans="1:35" ht="15" customHeight="1" x14ac:dyDescent="0.25">
      <c r="A79" s="39" t="s">
        <v>56</v>
      </c>
      <c r="B79" s="34"/>
      <c r="C79" s="34"/>
      <c r="D79" s="34"/>
      <c r="H79" s="206"/>
      <c r="I79" s="206"/>
      <c r="J79" s="206"/>
      <c r="K79" s="206"/>
      <c r="L79" s="7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</row>
    <row r="80" spans="1:35" ht="15" customHeight="1" x14ac:dyDescent="0.25">
      <c r="A80" s="110" t="s">
        <v>86</v>
      </c>
      <c r="B80" s="34"/>
      <c r="C80" s="34"/>
      <c r="D80" s="34"/>
      <c r="J80" s="19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</row>
    <row r="81" spans="1:35" ht="15" customHeight="1" x14ac:dyDescent="0.25">
      <c r="A81" s="105" t="s">
        <v>38</v>
      </c>
      <c r="B81" s="34"/>
      <c r="C81" s="34"/>
      <c r="D81" s="34"/>
      <c r="J81" s="19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</row>
    <row r="82" spans="1:35" ht="6" customHeight="1" x14ac:dyDescent="0.25">
      <c r="A82" s="34"/>
      <c r="B82" s="34"/>
      <c r="C82" s="34"/>
      <c r="D82" s="34"/>
      <c r="J82" s="19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</row>
    <row r="83" spans="1:35" s="157" customFormat="1" ht="39" customHeight="1" x14ac:dyDescent="0.2">
      <c r="A83" s="193" t="s">
        <v>154</v>
      </c>
      <c r="B83" s="194"/>
      <c r="C83" s="240" t="s">
        <v>155</v>
      </c>
      <c r="D83" s="240"/>
      <c r="E83" s="240"/>
      <c r="F83" s="240"/>
      <c r="G83" s="241" t="s">
        <v>156</v>
      </c>
      <c r="H83" s="240"/>
      <c r="I83" s="240"/>
      <c r="J83" s="242"/>
      <c r="K83" s="243" t="s">
        <v>171</v>
      </c>
      <c r="L83" s="16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</row>
    <row r="84" spans="1:35" s="157" customFormat="1" ht="14.1" customHeight="1" x14ac:dyDescent="0.2">
      <c r="A84" s="207" t="s">
        <v>87</v>
      </c>
      <c r="B84" s="208"/>
      <c r="C84" s="209">
        <v>2.75</v>
      </c>
      <c r="D84" s="209"/>
      <c r="E84" s="209"/>
      <c r="F84" s="209"/>
      <c r="G84" s="210">
        <v>6.8</v>
      </c>
      <c r="H84" s="209"/>
      <c r="I84" s="209"/>
      <c r="J84" s="211"/>
      <c r="K84" s="135">
        <v>1</v>
      </c>
      <c r="L84" s="16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</row>
    <row r="85" spans="1:35" s="157" customFormat="1" ht="14.1" customHeight="1" x14ac:dyDescent="0.2">
      <c r="A85" s="207" t="s">
        <v>88</v>
      </c>
      <c r="B85" s="208"/>
      <c r="C85" s="209">
        <v>2.9</v>
      </c>
      <c r="D85" s="209"/>
      <c r="E85" s="209"/>
      <c r="F85" s="209"/>
      <c r="G85" s="210">
        <v>6.65</v>
      </c>
      <c r="H85" s="209"/>
      <c r="I85" s="209"/>
      <c r="J85" s="211"/>
      <c r="K85" s="135">
        <v>2</v>
      </c>
      <c r="L85" s="16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</row>
    <row r="86" spans="1:35" s="157" customFormat="1" ht="14.1" customHeight="1" x14ac:dyDescent="0.2">
      <c r="A86" s="207" t="s">
        <v>89</v>
      </c>
      <c r="B86" s="208"/>
      <c r="C86" s="209">
        <v>3</v>
      </c>
      <c r="D86" s="209"/>
      <c r="E86" s="209"/>
      <c r="F86" s="209"/>
      <c r="G86" s="210">
        <v>6.55</v>
      </c>
      <c r="H86" s="209"/>
      <c r="I86" s="209"/>
      <c r="J86" s="211"/>
      <c r="K86" s="135">
        <v>3</v>
      </c>
      <c r="L86" s="155" t="s">
        <v>37</v>
      </c>
      <c r="M86" s="156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</row>
    <row r="87" spans="1:35" s="157" customFormat="1" ht="14.1" customHeight="1" x14ac:dyDescent="0.2">
      <c r="A87" s="207" t="s">
        <v>90</v>
      </c>
      <c r="B87" s="208"/>
      <c r="C87" s="209">
        <v>3.15</v>
      </c>
      <c r="D87" s="209"/>
      <c r="E87" s="209"/>
      <c r="F87" s="209"/>
      <c r="G87" s="210">
        <v>6.4</v>
      </c>
      <c r="H87" s="209"/>
      <c r="I87" s="209"/>
      <c r="J87" s="211"/>
      <c r="K87" s="135">
        <v>4</v>
      </c>
      <c r="L87" s="155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</row>
    <row r="88" spans="1:35" s="157" customFormat="1" ht="14.1" customHeight="1" x14ac:dyDescent="0.2">
      <c r="A88" s="207" t="s">
        <v>91</v>
      </c>
      <c r="B88" s="208"/>
      <c r="C88" s="209">
        <v>3.25</v>
      </c>
      <c r="D88" s="209"/>
      <c r="E88" s="209"/>
      <c r="F88" s="209"/>
      <c r="G88" s="210">
        <v>6.3</v>
      </c>
      <c r="H88" s="209"/>
      <c r="I88" s="209"/>
      <c r="J88" s="211"/>
      <c r="K88" s="135">
        <v>5</v>
      </c>
      <c r="L88" s="226" t="s">
        <v>178</v>
      </c>
      <c r="M88" s="226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</row>
    <row r="89" spans="1:35" s="157" customFormat="1" ht="14.1" customHeight="1" x14ac:dyDescent="0.2">
      <c r="A89" s="207" t="s">
        <v>92</v>
      </c>
      <c r="B89" s="208"/>
      <c r="C89" s="209">
        <v>3.35</v>
      </c>
      <c r="D89" s="209"/>
      <c r="E89" s="209"/>
      <c r="F89" s="209"/>
      <c r="G89" s="210">
        <v>6.2</v>
      </c>
      <c r="H89" s="209"/>
      <c r="I89" s="209"/>
      <c r="J89" s="211"/>
      <c r="K89" s="135">
        <v>6</v>
      </c>
      <c r="L89" s="226"/>
      <c r="M89" s="226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</row>
    <row r="90" spans="1:35" s="157" customFormat="1" ht="14.1" customHeight="1" x14ac:dyDescent="0.2">
      <c r="A90" s="207" t="s">
        <v>93</v>
      </c>
      <c r="B90" s="208"/>
      <c r="C90" s="209">
        <v>3.5</v>
      </c>
      <c r="D90" s="209"/>
      <c r="E90" s="209"/>
      <c r="F90" s="209"/>
      <c r="G90" s="210">
        <v>6.05</v>
      </c>
      <c r="H90" s="209"/>
      <c r="I90" s="209"/>
      <c r="J90" s="211"/>
      <c r="K90" s="135">
        <v>7</v>
      </c>
      <c r="L90" s="226"/>
      <c r="M90" s="226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</row>
    <row r="91" spans="1:35" s="157" customFormat="1" ht="14.1" customHeight="1" x14ac:dyDescent="0.2">
      <c r="A91" s="207" t="s">
        <v>94</v>
      </c>
      <c r="B91" s="208"/>
      <c r="C91" s="209">
        <v>3.6</v>
      </c>
      <c r="D91" s="209"/>
      <c r="E91" s="209"/>
      <c r="F91" s="209"/>
      <c r="G91" s="210">
        <v>5.95</v>
      </c>
      <c r="H91" s="209"/>
      <c r="I91" s="209"/>
      <c r="J91" s="211"/>
      <c r="K91" s="135">
        <v>8</v>
      </c>
      <c r="L91" s="226"/>
      <c r="M91" s="226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</row>
    <row r="92" spans="1:35" s="157" customFormat="1" ht="14.1" customHeight="1" x14ac:dyDescent="0.2">
      <c r="A92" s="207" t="s">
        <v>95</v>
      </c>
      <c r="B92" s="208"/>
      <c r="C92" s="209">
        <v>3.7</v>
      </c>
      <c r="D92" s="209"/>
      <c r="E92" s="209"/>
      <c r="F92" s="209"/>
      <c r="G92" s="210">
        <v>5.85</v>
      </c>
      <c r="H92" s="209"/>
      <c r="I92" s="209"/>
      <c r="J92" s="211"/>
      <c r="K92" s="135">
        <v>9</v>
      </c>
      <c r="L92" s="158" t="s">
        <v>179</v>
      </c>
      <c r="M92" s="159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</row>
    <row r="93" spans="1:35" s="157" customFormat="1" ht="14.1" customHeight="1" x14ac:dyDescent="0.2">
      <c r="A93" s="207" t="s">
        <v>96</v>
      </c>
      <c r="B93" s="208"/>
      <c r="C93" s="209">
        <v>3.85</v>
      </c>
      <c r="D93" s="209"/>
      <c r="E93" s="209"/>
      <c r="F93" s="209"/>
      <c r="G93" s="210">
        <v>5.7</v>
      </c>
      <c r="H93" s="209"/>
      <c r="I93" s="209"/>
      <c r="J93" s="211"/>
      <c r="K93" s="135">
        <v>10</v>
      </c>
      <c r="L93" s="159"/>
      <c r="M93" s="159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</row>
    <row r="94" spans="1:35" s="157" customFormat="1" ht="14.1" customHeight="1" x14ac:dyDescent="0.2">
      <c r="A94" s="207" t="s">
        <v>97</v>
      </c>
      <c r="B94" s="208"/>
      <c r="C94" s="209">
        <v>3.95</v>
      </c>
      <c r="D94" s="209"/>
      <c r="E94" s="209"/>
      <c r="F94" s="209"/>
      <c r="G94" s="210">
        <v>5.6</v>
      </c>
      <c r="H94" s="209"/>
      <c r="I94" s="209"/>
      <c r="J94" s="211"/>
      <c r="K94" s="135">
        <v>11</v>
      </c>
      <c r="L94" s="159"/>
      <c r="M94" s="159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</row>
    <row r="95" spans="1:35" s="157" customFormat="1" ht="14.1" customHeight="1" x14ac:dyDescent="0.2">
      <c r="A95" s="207" t="s">
        <v>98</v>
      </c>
      <c r="B95" s="208"/>
      <c r="C95" s="209">
        <v>4.0999999999999996</v>
      </c>
      <c r="D95" s="209"/>
      <c r="E95" s="209"/>
      <c r="F95" s="209"/>
      <c r="G95" s="210">
        <v>5.45</v>
      </c>
      <c r="H95" s="209"/>
      <c r="I95" s="209"/>
      <c r="J95" s="211"/>
      <c r="K95" s="135">
        <v>12</v>
      </c>
      <c r="L95" s="159"/>
      <c r="M95" s="159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</row>
    <row r="96" spans="1:35" s="157" customFormat="1" ht="14.1" customHeight="1" x14ac:dyDescent="0.2">
      <c r="A96" s="207" t="s">
        <v>99</v>
      </c>
      <c r="B96" s="208"/>
      <c r="C96" s="209">
        <v>4.2</v>
      </c>
      <c r="D96" s="209"/>
      <c r="E96" s="209"/>
      <c r="F96" s="209"/>
      <c r="G96" s="210">
        <v>5.35</v>
      </c>
      <c r="H96" s="209"/>
      <c r="I96" s="209"/>
      <c r="J96" s="211"/>
      <c r="K96" s="135">
        <v>13</v>
      </c>
      <c r="L96" s="160" t="s">
        <v>180</v>
      </c>
      <c r="M96" s="159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</row>
    <row r="97" spans="1:35" s="157" customFormat="1" ht="14.1" customHeight="1" x14ac:dyDescent="0.2">
      <c r="A97" s="207" t="s">
        <v>100</v>
      </c>
      <c r="B97" s="208"/>
      <c r="C97" s="209">
        <v>4.3</v>
      </c>
      <c r="D97" s="209"/>
      <c r="E97" s="209"/>
      <c r="F97" s="209"/>
      <c r="G97" s="210">
        <v>5.25</v>
      </c>
      <c r="H97" s="209"/>
      <c r="I97" s="209"/>
      <c r="J97" s="211"/>
      <c r="K97" s="135">
        <v>14</v>
      </c>
      <c r="L97" s="227" t="s">
        <v>181</v>
      </c>
      <c r="M97" s="227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</row>
    <row r="98" spans="1:35" s="157" customFormat="1" ht="14.1" customHeight="1" x14ac:dyDescent="0.2">
      <c r="A98" s="207" t="s">
        <v>101</v>
      </c>
      <c r="B98" s="208"/>
      <c r="C98" s="209">
        <v>4.45</v>
      </c>
      <c r="D98" s="209"/>
      <c r="E98" s="209"/>
      <c r="F98" s="209"/>
      <c r="G98" s="210">
        <v>5.0999999999999996</v>
      </c>
      <c r="H98" s="209"/>
      <c r="I98" s="209"/>
      <c r="J98" s="211"/>
      <c r="K98" s="135">
        <v>15</v>
      </c>
      <c r="L98" s="226" t="s">
        <v>168</v>
      </c>
      <c r="M98" s="226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</row>
    <row r="99" spans="1:35" s="157" customFormat="1" ht="14.1" customHeight="1" x14ac:dyDescent="0.2">
      <c r="A99" s="207" t="s">
        <v>102</v>
      </c>
      <c r="B99" s="208"/>
      <c r="C99" s="209">
        <v>4.55</v>
      </c>
      <c r="D99" s="209"/>
      <c r="E99" s="209"/>
      <c r="F99" s="209"/>
      <c r="G99" s="210">
        <v>5</v>
      </c>
      <c r="H99" s="209"/>
      <c r="I99" s="209"/>
      <c r="J99" s="211"/>
      <c r="K99" s="135">
        <v>16</v>
      </c>
      <c r="L99" s="226"/>
      <c r="M99" s="226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</row>
    <row r="100" spans="1:35" s="157" customFormat="1" ht="14.1" customHeight="1" x14ac:dyDescent="0.2">
      <c r="A100" s="207" t="s">
        <v>103</v>
      </c>
      <c r="B100" s="208"/>
      <c r="C100" s="209">
        <v>4.6500000000000004</v>
      </c>
      <c r="D100" s="209"/>
      <c r="E100" s="209"/>
      <c r="F100" s="209"/>
      <c r="G100" s="210">
        <v>4.9000000000000004</v>
      </c>
      <c r="H100" s="209"/>
      <c r="I100" s="209"/>
      <c r="J100" s="211"/>
      <c r="K100" s="135">
        <v>17</v>
      </c>
      <c r="L100" s="226"/>
      <c r="M100" s="226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</row>
    <row r="101" spans="1:35" s="157" customFormat="1" ht="14.1" customHeight="1" x14ac:dyDescent="0.2">
      <c r="A101" s="207" t="s">
        <v>104</v>
      </c>
      <c r="B101" s="208"/>
      <c r="C101" s="209">
        <v>4.8</v>
      </c>
      <c r="D101" s="209"/>
      <c r="E101" s="209"/>
      <c r="F101" s="209"/>
      <c r="G101" s="210">
        <v>4.75</v>
      </c>
      <c r="H101" s="209"/>
      <c r="I101" s="209"/>
      <c r="J101" s="211"/>
      <c r="K101" s="135">
        <v>18</v>
      </c>
      <c r="L101" s="226"/>
      <c r="M101" s="226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</row>
    <row r="102" spans="1:35" s="157" customFormat="1" ht="14.1" customHeight="1" x14ac:dyDescent="0.2">
      <c r="A102" s="207" t="s">
        <v>105</v>
      </c>
      <c r="B102" s="208"/>
      <c r="C102" s="209">
        <v>4.9000000000000004</v>
      </c>
      <c r="D102" s="209"/>
      <c r="E102" s="209"/>
      <c r="F102" s="209"/>
      <c r="G102" s="210">
        <v>4.6500000000000004</v>
      </c>
      <c r="H102" s="209"/>
      <c r="I102" s="209"/>
      <c r="J102" s="211"/>
      <c r="K102" s="135">
        <v>19</v>
      </c>
      <c r="L102" s="16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</row>
    <row r="103" spans="1:35" s="157" customFormat="1" ht="14.1" customHeight="1" x14ac:dyDescent="0.2">
      <c r="A103" s="207" t="s">
        <v>106</v>
      </c>
      <c r="B103" s="208"/>
      <c r="C103" s="209">
        <v>5.05</v>
      </c>
      <c r="D103" s="209"/>
      <c r="E103" s="209"/>
      <c r="F103" s="209"/>
      <c r="G103" s="210">
        <v>4.5</v>
      </c>
      <c r="H103" s="209"/>
      <c r="I103" s="209"/>
      <c r="J103" s="211"/>
      <c r="K103" s="135">
        <v>20</v>
      </c>
      <c r="L103" s="16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</row>
    <row r="104" spans="1:35" s="157" customFormat="1" ht="14.1" customHeight="1" x14ac:dyDescent="0.2">
      <c r="A104" s="207" t="s">
        <v>107</v>
      </c>
      <c r="B104" s="208"/>
      <c r="C104" s="209">
        <v>5.15</v>
      </c>
      <c r="D104" s="209"/>
      <c r="E104" s="209"/>
      <c r="F104" s="209"/>
      <c r="G104" s="210">
        <v>4.4000000000000004</v>
      </c>
      <c r="H104" s="209"/>
      <c r="I104" s="209"/>
      <c r="J104" s="211"/>
      <c r="K104" s="135">
        <v>21</v>
      </c>
      <c r="L104" s="16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</row>
    <row r="105" spans="1:35" s="157" customFormat="1" ht="14.1" customHeight="1" x14ac:dyDescent="0.2">
      <c r="A105" s="207" t="s">
        <v>108</v>
      </c>
      <c r="B105" s="208"/>
      <c r="C105" s="209">
        <v>5.25</v>
      </c>
      <c r="D105" s="209"/>
      <c r="E105" s="209"/>
      <c r="F105" s="209"/>
      <c r="G105" s="210">
        <v>4.3</v>
      </c>
      <c r="H105" s="209"/>
      <c r="I105" s="209"/>
      <c r="J105" s="211"/>
      <c r="K105" s="135">
        <v>22</v>
      </c>
      <c r="L105" s="162" t="s">
        <v>39</v>
      </c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</row>
    <row r="106" spans="1:35" s="157" customFormat="1" ht="14.1" customHeight="1" x14ac:dyDescent="0.2">
      <c r="A106" s="207" t="s">
        <v>109</v>
      </c>
      <c r="B106" s="208"/>
      <c r="C106" s="209">
        <v>5.4</v>
      </c>
      <c r="D106" s="209"/>
      <c r="E106" s="209"/>
      <c r="F106" s="209"/>
      <c r="G106" s="210">
        <v>4.1500000000000004</v>
      </c>
      <c r="H106" s="209"/>
      <c r="I106" s="209"/>
      <c r="J106" s="211"/>
      <c r="K106" s="135">
        <v>23</v>
      </c>
      <c r="L106" s="16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</row>
    <row r="107" spans="1:35" s="157" customFormat="1" ht="14.1" customHeight="1" x14ac:dyDescent="0.2">
      <c r="A107" s="207" t="s">
        <v>110</v>
      </c>
      <c r="B107" s="208"/>
      <c r="C107" s="209">
        <v>5.5</v>
      </c>
      <c r="D107" s="209"/>
      <c r="E107" s="209"/>
      <c r="F107" s="209"/>
      <c r="G107" s="210">
        <v>4.05</v>
      </c>
      <c r="H107" s="209"/>
      <c r="I107" s="209"/>
      <c r="J107" s="211"/>
      <c r="K107" s="135">
        <v>24</v>
      </c>
      <c r="L107" s="16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</row>
    <row r="108" spans="1:35" s="157" customFormat="1" ht="14.1" customHeight="1" x14ac:dyDescent="0.2">
      <c r="A108" s="207" t="s">
        <v>111</v>
      </c>
      <c r="B108" s="208"/>
      <c r="C108" s="209">
        <v>5.6</v>
      </c>
      <c r="D108" s="209"/>
      <c r="E108" s="209"/>
      <c r="F108" s="209"/>
      <c r="G108" s="210">
        <v>3.95</v>
      </c>
      <c r="H108" s="209"/>
      <c r="I108" s="209"/>
      <c r="J108" s="211"/>
      <c r="K108" s="135">
        <v>25</v>
      </c>
      <c r="L108" s="16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</row>
    <row r="109" spans="1:35" s="157" customFormat="1" ht="14.1" customHeight="1" x14ac:dyDescent="0.2">
      <c r="A109" s="207" t="s">
        <v>112</v>
      </c>
      <c r="B109" s="208"/>
      <c r="C109" s="209">
        <v>5.75</v>
      </c>
      <c r="D109" s="209"/>
      <c r="E109" s="209"/>
      <c r="F109" s="209"/>
      <c r="G109" s="210">
        <v>3.8</v>
      </c>
      <c r="H109" s="209"/>
      <c r="I109" s="209"/>
      <c r="J109" s="211"/>
      <c r="K109" s="135">
        <v>26</v>
      </c>
      <c r="L109" s="16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</row>
    <row r="110" spans="1:35" s="157" customFormat="1" ht="14.1" customHeight="1" x14ac:dyDescent="0.2">
      <c r="A110" s="207" t="s">
        <v>113</v>
      </c>
      <c r="B110" s="208"/>
      <c r="C110" s="209">
        <v>5.85</v>
      </c>
      <c r="D110" s="209"/>
      <c r="E110" s="209"/>
      <c r="F110" s="209"/>
      <c r="G110" s="210">
        <v>3.7</v>
      </c>
      <c r="H110" s="209"/>
      <c r="I110" s="209"/>
      <c r="J110" s="211"/>
      <c r="K110" s="135">
        <v>27</v>
      </c>
      <c r="L110" s="16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</row>
    <row r="111" spans="1:35" s="157" customFormat="1" ht="14.1" customHeight="1" x14ac:dyDescent="0.2">
      <c r="A111" s="207" t="s">
        <v>114</v>
      </c>
      <c r="B111" s="208"/>
      <c r="C111" s="209">
        <v>6</v>
      </c>
      <c r="D111" s="209"/>
      <c r="E111" s="209"/>
      <c r="F111" s="209"/>
      <c r="G111" s="210">
        <v>3.55</v>
      </c>
      <c r="H111" s="209"/>
      <c r="I111" s="209"/>
      <c r="J111" s="211"/>
      <c r="K111" s="135">
        <v>28</v>
      </c>
      <c r="L111" s="16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</row>
    <row r="112" spans="1:35" s="157" customFormat="1" ht="14.1" customHeight="1" x14ac:dyDescent="0.2">
      <c r="A112" s="207" t="s">
        <v>115</v>
      </c>
      <c r="B112" s="208"/>
      <c r="C112" s="209">
        <v>6.1</v>
      </c>
      <c r="D112" s="209"/>
      <c r="E112" s="209"/>
      <c r="F112" s="209"/>
      <c r="G112" s="210">
        <v>3.45</v>
      </c>
      <c r="H112" s="209"/>
      <c r="I112" s="209"/>
      <c r="J112" s="211"/>
      <c r="K112" s="135">
        <v>29</v>
      </c>
      <c r="L112" s="16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</row>
    <row r="113" spans="1:35" s="157" customFormat="1" ht="14.1" customHeight="1" x14ac:dyDescent="0.2">
      <c r="A113" s="207" t="s">
        <v>116</v>
      </c>
      <c r="B113" s="208"/>
      <c r="C113" s="209">
        <v>6.2</v>
      </c>
      <c r="D113" s="209"/>
      <c r="E113" s="209"/>
      <c r="F113" s="209"/>
      <c r="G113" s="210">
        <v>3.35</v>
      </c>
      <c r="H113" s="209"/>
      <c r="I113" s="209"/>
      <c r="J113" s="211"/>
      <c r="K113" s="135">
        <v>30</v>
      </c>
      <c r="L113" s="16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</row>
    <row r="114" spans="1:35" s="157" customFormat="1" ht="14.1" customHeight="1" x14ac:dyDescent="0.2">
      <c r="A114" s="207" t="s">
        <v>117</v>
      </c>
      <c r="B114" s="208"/>
      <c r="C114" s="209">
        <v>6.35</v>
      </c>
      <c r="D114" s="209"/>
      <c r="E114" s="209"/>
      <c r="F114" s="209"/>
      <c r="G114" s="210">
        <v>3.2</v>
      </c>
      <c r="H114" s="209"/>
      <c r="I114" s="209"/>
      <c r="J114" s="211"/>
      <c r="K114" s="135">
        <v>31</v>
      </c>
      <c r="L114" s="16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</row>
    <row r="115" spans="1:35" s="157" customFormat="1" ht="14.1" customHeight="1" x14ac:dyDescent="0.2">
      <c r="A115" s="207" t="s">
        <v>118</v>
      </c>
      <c r="B115" s="208"/>
      <c r="C115" s="209">
        <v>6.45</v>
      </c>
      <c r="D115" s="209"/>
      <c r="E115" s="209"/>
      <c r="F115" s="209"/>
      <c r="G115" s="210">
        <v>3.1</v>
      </c>
      <c r="H115" s="209"/>
      <c r="I115" s="209"/>
      <c r="J115" s="211"/>
      <c r="K115" s="135">
        <v>32</v>
      </c>
      <c r="L115" s="16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</row>
    <row r="116" spans="1:35" s="157" customFormat="1" ht="14.1" customHeight="1" x14ac:dyDescent="0.2">
      <c r="A116" s="207" t="s">
        <v>119</v>
      </c>
      <c r="B116" s="208"/>
      <c r="C116" s="209">
        <v>6.6</v>
      </c>
      <c r="D116" s="209"/>
      <c r="E116" s="209"/>
      <c r="F116" s="209"/>
      <c r="G116" s="210">
        <v>2.95</v>
      </c>
      <c r="H116" s="209"/>
      <c r="I116" s="209"/>
      <c r="J116" s="211"/>
      <c r="K116" s="135">
        <v>33</v>
      </c>
      <c r="L116" s="16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</row>
    <row r="117" spans="1:35" s="157" customFormat="1" ht="14.1" customHeight="1" x14ac:dyDescent="0.2">
      <c r="A117" s="207" t="s">
        <v>120</v>
      </c>
      <c r="B117" s="208"/>
      <c r="C117" s="209">
        <v>6.7</v>
      </c>
      <c r="D117" s="209"/>
      <c r="E117" s="209"/>
      <c r="F117" s="209"/>
      <c r="G117" s="210">
        <v>2.85</v>
      </c>
      <c r="H117" s="209"/>
      <c r="I117" s="209"/>
      <c r="J117" s="211"/>
      <c r="K117" s="135">
        <v>34</v>
      </c>
      <c r="L117" s="16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</row>
    <row r="118" spans="1:35" s="157" customFormat="1" ht="14.1" customHeight="1" x14ac:dyDescent="0.2">
      <c r="A118" s="207" t="s">
        <v>121</v>
      </c>
      <c r="B118" s="208"/>
      <c r="C118" s="209">
        <v>6.8</v>
      </c>
      <c r="D118" s="209"/>
      <c r="E118" s="209"/>
      <c r="F118" s="209"/>
      <c r="G118" s="210">
        <v>2.75</v>
      </c>
      <c r="H118" s="209"/>
      <c r="I118" s="209"/>
      <c r="J118" s="211"/>
      <c r="K118" s="135">
        <v>35</v>
      </c>
      <c r="L118" s="16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</row>
    <row r="119" spans="1:35" s="157" customFormat="1" ht="14.1" customHeight="1" x14ac:dyDescent="0.2">
      <c r="A119" s="207" t="s">
        <v>122</v>
      </c>
      <c r="B119" s="208"/>
      <c r="C119" s="209">
        <v>6.95</v>
      </c>
      <c r="D119" s="209"/>
      <c r="E119" s="209"/>
      <c r="F119" s="209"/>
      <c r="G119" s="210">
        <v>2.6</v>
      </c>
      <c r="H119" s="209"/>
      <c r="I119" s="209"/>
      <c r="J119" s="211"/>
      <c r="K119" s="135">
        <v>36</v>
      </c>
      <c r="L119" s="16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</row>
    <row r="120" spans="1:35" s="157" customFormat="1" ht="14.1" customHeight="1" x14ac:dyDescent="0.2">
      <c r="A120" s="207" t="s">
        <v>123</v>
      </c>
      <c r="B120" s="208"/>
      <c r="C120" s="209">
        <v>7.05</v>
      </c>
      <c r="D120" s="209"/>
      <c r="E120" s="209"/>
      <c r="F120" s="209"/>
      <c r="G120" s="210">
        <v>2.5</v>
      </c>
      <c r="H120" s="209"/>
      <c r="I120" s="209"/>
      <c r="J120" s="211"/>
      <c r="K120" s="135">
        <v>37</v>
      </c>
      <c r="L120" s="16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</row>
    <row r="121" spans="1:35" s="157" customFormat="1" ht="14.1" customHeight="1" x14ac:dyDescent="0.2">
      <c r="A121" s="207" t="s">
        <v>124</v>
      </c>
      <c r="B121" s="208"/>
      <c r="C121" s="209">
        <v>7.15</v>
      </c>
      <c r="D121" s="209"/>
      <c r="E121" s="209"/>
      <c r="F121" s="209"/>
      <c r="G121" s="210">
        <v>2.4</v>
      </c>
      <c r="H121" s="209"/>
      <c r="I121" s="209"/>
      <c r="J121" s="211"/>
      <c r="K121" s="135">
        <v>38</v>
      </c>
      <c r="L121" s="16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</row>
    <row r="122" spans="1:35" s="157" customFormat="1" ht="14.1" customHeight="1" x14ac:dyDescent="0.2">
      <c r="A122" s="207" t="s">
        <v>125</v>
      </c>
      <c r="B122" s="208"/>
      <c r="C122" s="209">
        <v>7.3</v>
      </c>
      <c r="D122" s="209"/>
      <c r="E122" s="209"/>
      <c r="F122" s="209"/>
      <c r="G122" s="210">
        <v>2.25</v>
      </c>
      <c r="H122" s="209"/>
      <c r="I122" s="209"/>
      <c r="J122" s="211"/>
      <c r="K122" s="135">
        <v>39</v>
      </c>
      <c r="L122" s="16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</row>
    <row r="123" spans="1:35" s="157" customFormat="1" ht="14.1" customHeight="1" x14ac:dyDescent="0.2">
      <c r="A123" s="207" t="s">
        <v>126</v>
      </c>
      <c r="B123" s="208"/>
      <c r="C123" s="209">
        <v>7.4</v>
      </c>
      <c r="D123" s="209"/>
      <c r="E123" s="209"/>
      <c r="F123" s="209"/>
      <c r="G123" s="210">
        <v>2.15</v>
      </c>
      <c r="H123" s="209"/>
      <c r="I123" s="209"/>
      <c r="J123" s="211"/>
      <c r="K123" s="135">
        <v>40</v>
      </c>
      <c r="L123" s="16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</row>
    <row r="124" spans="1:35" s="157" customFormat="1" ht="14.1" customHeight="1" x14ac:dyDescent="0.2">
      <c r="A124" s="207" t="s">
        <v>127</v>
      </c>
      <c r="B124" s="208"/>
      <c r="C124" s="209">
        <v>7.55</v>
      </c>
      <c r="D124" s="209"/>
      <c r="E124" s="209"/>
      <c r="F124" s="209"/>
      <c r="G124" s="210">
        <v>2</v>
      </c>
      <c r="H124" s="209"/>
      <c r="I124" s="209"/>
      <c r="J124" s="211"/>
      <c r="K124" s="135">
        <v>41</v>
      </c>
      <c r="L124" s="16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</row>
    <row r="125" spans="1:35" s="157" customFormat="1" ht="14.1" customHeight="1" x14ac:dyDescent="0.2">
      <c r="A125" s="207" t="s">
        <v>128</v>
      </c>
      <c r="B125" s="208"/>
      <c r="C125" s="209">
        <v>7.65</v>
      </c>
      <c r="D125" s="209"/>
      <c r="E125" s="209"/>
      <c r="F125" s="209"/>
      <c r="G125" s="210">
        <v>1.9</v>
      </c>
      <c r="H125" s="209"/>
      <c r="I125" s="209"/>
      <c r="J125" s="211"/>
      <c r="K125" s="135">
        <v>42</v>
      </c>
      <c r="L125" s="16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</row>
    <row r="126" spans="1:35" s="157" customFormat="1" ht="14.1" customHeight="1" x14ac:dyDescent="0.2">
      <c r="A126" s="207" t="s">
        <v>129</v>
      </c>
      <c r="B126" s="208"/>
      <c r="C126" s="209">
        <v>7.75</v>
      </c>
      <c r="D126" s="209"/>
      <c r="E126" s="209"/>
      <c r="F126" s="209"/>
      <c r="G126" s="210">
        <v>1.8</v>
      </c>
      <c r="H126" s="209"/>
      <c r="I126" s="209"/>
      <c r="J126" s="211"/>
      <c r="K126" s="135">
        <v>43</v>
      </c>
      <c r="L126" s="16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</row>
    <row r="127" spans="1:35" s="157" customFormat="1" ht="14.1" customHeight="1" x14ac:dyDescent="0.2">
      <c r="A127" s="207" t="s">
        <v>130</v>
      </c>
      <c r="B127" s="208"/>
      <c r="C127" s="209">
        <v>7.9</v>
      </c>
      <c r="D127" s="209"/>
      <c r="E127" s="209"/>
      <c r="F127" s="209"/>
      <c r="G127" s="210">
        <v>1.65</v>
      </c>
      <c r="H127" s="209"/>
      <c r="I127" s="209"/>
      <c r="J127" s="211"/>
      <c r="K127" s="135">
        <v>44</v>
      </c>
      <c r="L127" s="16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</row>
    <row r="128" spans="1:35" s="157" customFormat="1" ht="14.1" customHeight="1" x14ac:dyDescent="0.2">
      <c r="A128" s="207" t="s">
        <v>131</v>
      </c>
      <c r="B128" s="208"/>
      <c r="C128" s="209">
        <v>8</v>
      </c>
      <c r="D128" s="209"/>
      <c r="E128" s="209"/>
      <c r="F128" s="209"/>
      <c r="G128" s="210">
        <v>1.55</v>
      </c>
      <c r="H128" s="209"/>
      <c r="I128" s="209"/>
      <c r="J128" s="211"/>
      <c r="K128" s="135">
        <v>45</v>
      </c>
      <c r="L128" s="16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</row>
    <row r="129" spans="1:35" s="157" customFormat="1" ht="14.1" customHeight="1" x14ac:dyDescent="0.2">
      <c r="A129" s="207" t="s">
        <v>132</v>
      </c>
      <c r="B129" s="208"/>
      <c r="C129" s="209">
        <v>8.1</v>
      </c>
      <c r="D129" s="209"/>
      <c r="E129" s="209"/>
      <c r="F129" s="209"/>
      <c r="G129" s="210">
        <v>1.45</v>
      </c>
      <c r="H129" s="209"/>
      <c r="I129" s="209"/>
      <c r="J129" s="211"/>
      <c r="K129" s="135">
        <v>46</v>
      </c>
      <c r="L129" s="16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</row>
    <row r="130" spans="1:35" s="157" customFormat="1" ht="14.1" customHeight="1" x14ac:dyDescent="0.2">
      <c r="A130" s="207" t="s">
        <v>133</v>
      </c>
      <c r="B130" s="208"/>
      <c r="C130" s="209">
        <v>8.25</v>
      </c>
      <c r="D130" s="209"/>
      <c r="E130" s="209"/>
      <c r="F130" s="209"/>
      <c r="G130" s="210">
        <v>1.3</v>
      </c>
      <c r="H130" s="209"/>
      <c r="I130" s="209"/>
      <c r="J130" s="211"/>
      <c r="K130" s="135">
        <v>47</v>
      </c>
      <c r="L130" s="16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</row>
    <row r="131" spans="1:35" s="157" customFormat="1" ht="14.1" customHeight="1" x14ac:dyDescent="0.2">
      <c r="A131" s="207" t="s">
        <v>134</v>
      </c>
      <c r="B131" s="208"/>
      <c r="C131" s="209">
        <v>8.35</v>
      </c>
      <c r="D131" s="209"/>
      <c r="E131" s="209"/>
      <c r="F131" s="209"/>
      <c r="G131" s="210">
        <v>1.2</v>
      </c>
      <c r="H131" s="209"/>
      <c r="I131" s="209"/>
      <c r="J131" s="211"/>
      <c r="K131" s="135">
        <v>48</v>
      </c>
      <c r="L131" s="16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</row>
    <row r="132" spans="1:35" s="157" customFormat="1" ht="14.1" customHeight="1" x14ac:dyDescent="0.2">
      <c r="A132" s="207" t="s">
        <v>135</v>
      </c>
      <c r="B132" s="208"/>
      <c r="C132" s="209">
        <v>8.5</v>
      </c>
      <c r="D132" s="209"/>
      <c r="E132" s="209"/>
      <c r="F132" s="209"/>
      <c r="G132" s="210">
        <v>1.05</v>
      </c>
      <c r="H132" s="209"/>
      <c r="I132" s="209"/>
      <c r="J132" s="211"/>
      <c r="K132" s="135">
        <v>49</v>
      </c>
      <c r="L132" s="16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</row>
    <row r="133" spans="1:35" s="157" customFormat="1" ht="14.1" customHeight="1" x14ac:dyDescent="0.2">
      <c r="A133" s="207" t="s">
        <v>136</v>
      </c>
      <c r="B133" s="208"/>
      <c r="C133" s="209">
        <v>8.65</v>
      </c>
      <c r="D133" s="209"/>
      <c r="E133" s="209"/>
      <c r="F133" s="209"/>
      <c r="G133" s="210">
        <v>0.95</v>
      </c>
      <c r="H133" s="209"/>
      <c r="I133" s="209"/>
      <c r="J133" s="211"/>
      <c r="K133" s="135">
        <v>50</v>
      </c>
      <c r="L133" s="16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</row>
    <row r="134" spans="1:35" s="157" customFormat="1" ht="14.1" customHeight="1" x14ac:dyDescent="0.2">
      <c r="A134" s="207" t="s">
        <v>137</v>
      </c>
      <c r="B134" s="208"/>
      <c r="C134" s="209">
        <v>8.75</v>
      </c>
      <c r="D134" s="209"/>
      <c r="E134" s="209"/>
      <c r="F134" s="209"/>
      <c r="G134" s="210">
        <v>0.85</v>
      </c>
      <c r="H134" s="209"/>
      <c r="I134" s="209"/>
      <c r="J134" s="211"/>
      <c r="K134" s="135">
        <v>51</v>
      </c>
      <c r="L134" s="16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</row>
    <row r="135" spans="1:35" s="157" customFormat="1" ht="14.1" customHeight="1" x14ac:dyDescent="0.2">
      <c r="A135" s="207" t="s">
        <v>138</v>
      </c>
      <c r="B135" s="208"/>
      <c r="C135" s="209">
        <v>8.85</v>
      </c>
      <c r="D135" s="209"/>
      <c r="E135" s="209"/>
      <c r="F135" s="209"/>
      <c r="G135" s="210">
        <v>0.7</v>
      </c>
      <c r="H135" s="209"/>
      <c r="I135" s="209"/>
      <c r="J135" s="211"/>
      <c r="K135" s="135">
        <v>52</v>
      </c>
      <c r="L135" s="16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</row>
    <row r="136" spans="1:35" s="157" customFormat="1" ht="14.1" customHeight="1" x14ac:dyDescent="0.2">
      <c r="A136" s="207" t="s">
        <v>139</v>
      </c>
      <c r="B136" s="208"/>
      <c r="C136" s="209">
        <v>9</v>
      </c>
      <c r="D136" s="209"/>
      <c r="E136" s="209"/>
      <c r="F136" s="209"/>
      <c r="G136" s="210">
        <v>0.6</v>
      </c>
      <c r="H136" s="209"/>
      <c r="I136" s="209"/>
      <c r="J136" s="211"/>
      <c r="K136" s="135">
        <v>53</v>
      </c>
      <c r="L136" s="16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</row>
    <row r="137" spans="1:35" s="157" customFormat="1" ht="14.1" customHeight="1" x14ac:dyDescent="0.2">
      <c r="A137" s="207" t="s">
        <v>140</v>
      </c>
      <c r="B137" s="208"/>
      <c r="C137" s="209">
        <v>9.1</v>
      </c>
      <c r="D137" s="209"/>
      <c r="E137" s="209"/>
      <c r="F137" s="209"/>
      <c r="G137" s="210">
        <v>0.45</v>
      </c>
      <c r="H137" s="209"/>
      <c r="I137" s="209"/>
      <c r="J137" s="211"/>
      <c r="K137" s="135">
        <v>54</v>
      </c>
      <c r="L137" s="16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</row>
    <row r="138" spans="1:35" s="157" customFormat="1" ht="14.1" customHeight="1" x14ac:dyDescent="0.2">
      <c r="A138" s="207" t="s">
        <v>141</v>
      </c>
      <c r="B138" s="208"/>
      <c r="C138" s="209">
        <v>9.1999999999999993</v>
      </c>
      <c r="D138" s="209"/>
      <c r="E138" s="209"/>
      <c r="F138" s="209"/>
      <c r="G138" s="210">
        <v>0.35</v>
      </c>
      <c r="H138" s="209"/>
      <c r="I138" s="209"/>
      <c r="J138" s="211"/>
      <c r="K138" s="135">
        <v>55</v>
      </c>
      <c r="L138" s="16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</row>
    <row r="139" spans="1:35" s="157" customFormat="1" ht="14.1" customHeight="1" x14ac:dyDescent="0.2">
      <c r="A139" s="207" t="s">
        <v>142</v>
      </c>
      <c r="B139" s="208"/>
      <c r="C139" s="209">
        <v>9.35</v>
      </c>
      <c r="D139" s="209"/>
      <c r="E139" s="209"/>
      <c r="F139" s="209"/>
      <c r="G139" s="210">
        <v>0.25105263157894597</v>
      </c>
      <c r="H139" s="209"/>
      <c r="I139" s="209"/>
      <c r="J139" s="211"/>
      <c r="K139" s="135">
        <v>56</v>
      </c>
      <c r="L139" s="16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</row>
    <row r="140" spans="1:35" s="157" customFormat="1" ht="14.1" customHeight="1" x14ac:dyDescent="0.2">
      <c r="A140" s="207" t="s">
        <v>143</v>
      </c>
      <c r="B140" s="208"/>
      <c r="C140" s="209">
        <v>9.4499999999999993</v>
      </c>
      <c r="D140" s="209"/>
      <c r="E140" s="209"/>
      <c r="F140" s="209"/>
      <c r="G140" s="210">
        <v>0.1</v>
      </c>
      <c r="H140" s="209"/>
      <c r="I140" s="209"/>
      <c r="J140" s="211"/>
      <c r="K140" s="135">
        <v>57</v>
      </c>
      <c r="L140" s="16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</row>
    <row r="141" spans="1:35" s="157" customFormat="1" ht="14.1" customHeight="1" x14ac:dyDescent="0.2">
      <c r="A141" s="207" t="s">
        <v>144</v>
      </c>
      <c r="B141" s="208"/>
      <c r="C141" s="209">
        <v>9.6</v>
      </c>
      <c r="D141" s="209"/>
      <c r="E141" s="209"/>
      <c r="F141" s="209"/>
      <c r="G141" s="210">
        <v>0</v>
      </c>
      <c r="H141" s="209"/>
      <c r="I141" s="209"/>
      <c r="J141" s="211"/>
      <c r="K141" s="135">
        <v>58</v>
      </c>
      <c r="L141" s="16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</row>
    <row r="142" spans="1:35" s="157" customFormat="1" ht="14.1" customHeight="1" x14ac:dyDescent="0.2">
      <c r="A142" s="207" t="s">
        <v>145</v>
      </c>
      <c r="B142" s="208"/>
      <c r="C142" s="209">
        <v>9.6999999999999993</v>
      </c>
      <c r="D142" s="209"/>
      <c r="E142" s="209"/>
      <c r="F142" s="209"/>
      <c r="G142" s="210">
        <v>0</v>
      </c>
      <c r="H142" s="209"/>
      <c r="I142" s="209"/>
      <c r="J142" s="211"/>
      <c r="K142" s="135">
        <v>59</v>
      </c>
      <c r="L142" s="16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</row>
    <row r="143" spans="1:35" s="157" customFormat="1" ht="14.1" customHeight="1" x14ac:dyDescent="0.2">
      <c r="A143" s="207" t="s">
        <v>146</v>
      </c>
      <c r="B143" s="208"/>
      <c r="C143" s="209">
        <v>9.8000000000000007</v>
      </c>
      <c r="D143" s="209"/>
      <c r="E143" s="209"/>
      <c r="F143" s="209"/>
      <c r="G143" s="210">
        <v>0</v>
      </c>
      <c r="H143" s="209"/>
      <c r="I143" s="209"/>
      <c r="J143" s="211"/>
      <c r="K143" s="135">
        <v>60</v>
      </c>
      <c r="L143" s="16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</row>
    <row r="144" spans="1:35" s="157" customFormat="1" ht="14.1" customHeight="1" x14ac:dyDescent="0.2">
      <c r="A144" s="207" t="s">
        <v>147</v>
      </c>
      <c r="B144" s="208"/>
      <c r="C144" s="209">
        <v>9.9499999999999993</v>
      </c>
      <c r="D144" s="209"/>
      <c r="E144" s="209"/>
      <c r="F144" s="209"/>
      <c r="G144" s="210">
        <v>0</v>
      </c>
      <c r="H144" s="209"/>
      <c r="I144" s="209"/>
      <c r="J144" s="211"/>
      <c r="K144" s="135">
        <v>61</v>
      </c>
      <c r="L144" s="16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</row>
    <row r="145" spans="1:35" s="157" customFormat="1" ht="14.1" customHeight="1" x14ac:dyDescent="0.2">
      <c r="A145" s="207" t="s">
        <v>148</v>
      </c>
      <c r="B145" s="208"/>
      <c r="C145" s="209">
        <v>10.050000000000001</v>
      </c>
      <c r="D145" s="209"/>
      <c r="E145" s="209"/>
      <c r="F145" s="209"/>
      <c r="G145" s="210">
        <v>0</v>
      </c>
      <c r="H145" s="209"/>
      <c r="I145" s="209"/>
      <c r="J145" s="211"/>
      <c r="K145" s="135">
        <v>62</v>
      </c>
      <c r="L145" s="16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</row>
    <row r="146" spans="1:35" s="157" customFormat="1" ht="14.1" customHeight="1" x14ac:dyDescent="0.2">
      <c r="A146" s="207" t="s">
        <v>149</v>
      </c>
      <c r="B146" s="208"/>
      <c r="C146" s="209">
        <v>10.15</v>
      </c>
      <c r="D146" s="209"/>
      <c r="E146" s="209"/>
      <c r="F146" s="209"/>
      <c r="G146" s="210">
        <v>0</v>
      </c>
      <c r="H146" s="209"/>
      <c r="I146" s="209"/>
      <c r="J146" s="211"/>
      <c r="K146" s="135">
        <v>63</v>
      </c>
      <c r="L146" s="16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</row>
    <row r="147" spans="1:35" s="157" customFormat="1" ht="14.1" customHeight="1" x14ac:dyDescent="0.2">
      <c r="A147" s="207" t="s">
        <v>150</v>
      </c>
      <c r="B147" s="208"/>
      <c r="C147" s="209">
        <v>10.3</v>
      </c>
      <c r="D147" s="209"/>
      <c r="E147" s="209"/>
      <c r="F147" s="209"/>
      <c r="G147" s="210">
        <v>0</v>
      </c>
      <c r="H147" s="209"/>
      <c r="I147" s="209"/>
      <c r="J147" s="211"/>
      <c r="K147" s="135">
        <v>64</v>
      </c>
      <c r="L147" s="16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</row>
    <row r="148" spans="1:35" s="157" customFormat="1" ht="14.1" customHeight="1" x14ac:dyDescent="0.2">
      <c r="A148" s="207" t="s">
        <v>151</v>
      </c>
      <c r="B148" s="208"/>
      <c r="C148" s="209">
        <v>10.4</v>
      </c>
      <c r="D148" s="209"/>
      <c r="E148" s="209"/>
      <c r="F148" s="209"/>
      <c r="G148" s="210">
        <v>0</v>
      </c>
      <c r="H148" s="209"/>
      <c r="I148" s="209"/>
      <c r="J148" s="211"/>
      <c r="K148" s="135">
        <v>65</v>
      </c>
      <c r="L148" s="16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</row>
    <row r="149" spans="1:35" s="157" customFormat="1" ht="14.1" customHeight="1" x14ac:dyDescent="0.2">
      <c r="A149" s="207" t="s">
        <v>152</v>
      </c>
      <c r="B149" s="208"/>
      <c r="C149" s="209">
        <v>10.55</v>
      </c>
      <c r="D149" s="209"/>
      <c r="E149" s="209"/>
      <c r="F149" s="209"/>
      <c r="G149" s="210">
        <v>0</v>
      </c>
      <c r="H149" s="209"/>
      <c r="I149" s="209"/>
      <c r="J149" s="211"/>
      <c r="K149" s="135">
        <v>66</v>
      </c>
      <c r="L149" s="16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</row>
    <row r="150" spans="1:35" s="157" customFormat="1" ht="14.1" customHeight="1" x14ac:dyDescent="0.2">
      <c r="A150" s="207" t="s">
        <v>153</v>
      </c>
      <c r="B150" s="208"/>
      <c r="C150" s="209">
        <v>10.65</v>
      </c>
      <c r="D150" s="209"/>
      <c r="E150" s="209"/>
      <c r="F150" s="209"/>
      <c r="G150" s="210">
        <v>0</v>
      </c>
      <c r="H150" s="209"/>
      <c r="I150" s="209"/>
      <c r="J150" s="211"/>
      <c r="K150" s="135">
        <v>67</v>
      </c>
      <c r="L150" s="16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</row>
    <row r="151" spans="1:35" s="245" customFormat="1" ht="14.1" customHeight="1" x14ac:dyDescent="0.2">
      <c r="A151" s="207" t="s">
        <v>185</v>
      </c>
      <c r="B151" s="208"/>
      <c r="C151" s="209">
        <v>10.75</v>
      </c>
      <c r="D151" s="209"/>
      <c r="E151" s="209"/>
      <c r="F151" s="209"/>
      <c r="G151" s="210">
        <v>0</v>
      </c>
      <c r="H151" s="209"/>
      <c r="I151" s="209"/>
      <c r="J151" s="211"/>
      <c r="K151" s="135">
        <v>68</v>
      </c>
      <c r="L151" s="244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</row>
    <row r="152" spans="1:35" s="245" customFormat="1" ht="14.1" customHeight="1" x14ac:dyDescent="0.2">
      <c r="A152" s="210" t="s">
        <v>186</v>
      </c>
      <c r="B152" s="211"/>
      <c r="C152" s="209">
        <v>10.9</v>
      </c>
      <c r="D152" s="209"/>
      <c r="E152" s="209"/>
      <c r="F152" s="209"/>
      <c r="G152" s="210">
        <v>0</v>
      </c>
      <c r="H152" s="209"/>
      <c r="I152" s="209"/>
      <c r="J152" s="211"/>
      <c r="K152" s="135">
        <v>69</v>
      </c>
      <c r="L152" s="244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</row>
    <row r="153" spans="1:35" s="245" customFormat="1" ht="14.1" customHeight="1" x14ac:dyDescent="0.2">
      <c r="A153" s="212" t="s">
        <v>187</v>
      </c>
      <c r="B153" s="213"/>
      <c r="C153" s="209">
        <v>11</v>
      </c>
      <c r="D153" s="209"/>
      <c r="E153" s="209"/>
      <c r="F153" s="209"/>
      <c r="G153" s="210">
        <v>0</v>
      </c>
      <c r="H153" s="209"/>
      <c r="I153" s="209"/>
      <c r="J153" s="211"/>
      <c r="K153" s="135">
        <v>70</v>
      </c>
      <c r="L153" s="244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</row>
    <row r="154" spans="1:35" s="245" customFormat="1" ht="14.1" customHeight="1" x14ac:dyDescent="0.2">
      <c r="A154" s="214">
        <v>9200</v>
      </c>
      <c r="B154" s="215"/>
      <c r="C154" s="209">
        <v>11.1</v>
      </c>
      <c r="D154" s="209"/>
      <c r="E154" s="209"/>
      <c r="F154" s="209"/>
      <c r="G154" s="210">
        <v>0</v>
      </c>
      <c r="H154" s="209"/>
      <c r="I154" s="209"/>
      <c r="J154" s="211"/>
      <c r="K154" s="135">
        <v>71</v>
      </c>
      <c r="L154" s="244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</row>
    <row r="155" spans="1:35" s="245" customFormat="1" ht="14.1" customHeight="1" x14ac:dyDescent="0.2">
      <c r="A155" s="214">
        <v>9300</v>
      </c>
      <c r="B155" s="215"/>
      <c r="C155" s="209">
        <v>11.25</v>
      </c>
      <c r="D155" s="209"/>
      <c r="E155" s="209"/>
      <c r="F155" s="209"/>
      <c r="G155" s="210">
        <v>0</v>
      </c>
      <c r="H155" s="209"/>
      <c r="I155" s="209"/>
      <c r="J155" s="211"/>
      <c r="K155" s="135">
        <v>72</v>
      </c>
      <c r="L155" s="244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</row>
    <row r="156" spans="1:35" s="245" customFormat="1" ht="14.1" customHeight="1" x14ac:dyDescent="0.2">
      <c r="A156" s="214">
        <v>9400</v>
      </c>
      <c r="B156" s="215"/>
      <c r="C156" s="209">
        <v>11.35</v>
      </c>
      <c r="D156" s="209"/>
      <c r="E156" s="209"/>
      <c r="F156" s="209"/>
      <c r="G156" s="210">
        <v>0</v>
      </c>
      <c r="H156" s="209"/>
      <c r="I156" s="209"/>
      <c r="J156" s="211"/>
      <c r="K156" s="135">
        <v>73</v>
      </c>
      <c r="L156" s="244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</row>
    <row r="157" spans="1:35" s="245" customFormat="1" ht="14.1" customHeight="1" x14ac:dyDescent="0.2">
      <c r="A157" s="214">
        <v>9500</v>
      </c>
      <c r="B157" s="215"/>
      <c r="C157" s="209">
        <v>11.5</v>
      </c>
      <c r="D157" s="209"/>
      <c r="E157" s="209"/>
      <c r="F157" s="209"/>
      <c r="G157" s="210">
        <v>0</v>
      </c>
      <c r="H157" s="209"/>
      <c r="I157" s="209"/>
      <c r="J157" s="211"/>
      <c r="K157" s="135">
        <v>74</v>
      </c>
      <c r="L157" s="244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</row>
    <row r="158" spans="1:35" s="245" customFormat="1" ht="14.1" customHeight="1" x14ac:dyDescent="0.2">
      <c r="A158" s="214">
        <v>9600</v>
      </c>
      <c r="B158" s="215"/>
      <c r="C158" s="209">
        <v>11.6</v>
      </c>
      <c r="D158" s="209"/>
      <c r="E158" s="209"/>
      <c r="F158" s="209"/>
      <c r="G158" s="210">
        <v>0</v>
      </c>
      <c r="H158" s="209"/>
      <c r="I158" s="209"/>
      <c r="J158" s="211"/>
      <c r="K158" s="135">
        <v>75</v>
      </c>
      <c r="L158" s="244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</row>
    <row r="159" spans="1:35" s="245" customFormat="1" ht="14.1" customHeight="1" x14ac:dyDescent="0.2">
      <c r="A159" s="214">
        <v>9700</v>
      </c>
      <c r="B159" s="215"/>
      <c r="C159" s="209">
        <v>11.7</v>
      </c>
      <c r="D159" s="209"/>
      <c r="E159" s="209"/>
      <c r="F159" s="209"/>
      <c r="G159" s="210">
        <v>0</v>
      </c>
      <c r="H159" s="209"/>
      <c r="I159" s="209"/>
      <c r="J159" s="211"/>
      <c r="K159" s="135">
        <v>76</v>
      </c>
      <c r="L159" s="244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</row>
    <row r="160" spans="1:35" s="245" customFormat="1" ht="14.1" customHeight="1" x14ac:dyDescent="0.2">
      <c r="A160" s="214">
        <v>9800</v>
      </c>
      <c r="B160" s="215"/>
      <c r="C160" s="209">
        <v>11.85</v>
      </c>
      <c r="D160" s="209"/>
      <c r="E160" s="209"/>
      <c r="F160" s="209"/>
      <c r="G160" s="210">
        <v>0</v>
      </c>
      <c r="H160" s="209"/>
      <c r="I160" s="209"/>
      <c r="J160" s="211"/>
      <c r="K160" s="135">
        <v>77</v>
      </c>
      <c r="L160" s="244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</row>
    <row r="161" spans="1:35" s="245" customFormat="1" ht="14.1" customHeight="1" x14ac:dyDescent="0.2">
      <c r="A161" s="234" t="s">
        <v>188</v>
      </c>
      <c r="B161" s="235"/>
      <c r="C161" s="236">
        <v>11.9</v>
      </c>
      <c r="D161" s="236"/>
      <c r="E161" s="236"/>
      <c r="F161" s="236"/>
      <c r="G161" s="237">
        <v>0</v>
      </c>
      <c r="H161" s="236"/>
      <c r="I161" s="236"/>
      <c r="J161" s="238"/>
      <c r="K161" s="239">
        <v>78</v>
      </c>
      <c r="L161" s="244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</row>
    <row r="162" spans="1:35" s="6" customFormat="1" ht="16.5" customHeight="1" x14ac:dyDescent="0.25">
      <c r="L162" s="7"/>
      <c r="M162" s="2"/>
    </row>
    <row r="163" spans="1:35" s="6" customFormat="1" ht="16.5" customHeight="1" x14ac:dyDescent="0.2"/>
    <row r="164" spans="1:35" s="6" customFormat="1" ht="16.5" customHeight="1" x14ac:dyDescent="0.2"/>
    <row r="165" spans="1:35" s="6" customFormat="1" ht="16.5" customHeight="1" x14ac:dyDescent="0.2"/>
    <row r="166" spans="1:35" s="6" customFormat="1" ht="16.5" customHeight="1" x14ac:dyDescent="0.2"/>
    <row r="167" spans="1:35" s="6" customFormat="1" ht="16.5" customHeight="1" x14ac:dyDescent="0.2"/>
    <row r="168" spans="1:35" s="6" customFormat="1" ht="16.5" customHeight="1" x14ac:dyDescent="0.2"/>
    <row r="169" spans="1:35" s="6" customFormat="1" ht="16.5" customHeight="1" x14ac:dyDescent="0.2"/>
    <row r="170" spans="1:35" s="6" customFormat="1" ht="16.5" customHeight="1" x14ac:dyDescent="0.2"/>
    <row r="171" spans="1:35" s="6" customFormat="1" ht="16.5" customHeight="1" x14ac:dyDescent="0.2"/>
    <row r="172" spans="1:35" s="6" customFormat="1" ht="16.5" customHeight="1" x14ac:dyDescent="0.2"/>
    <row r="173" spans="1:35" s="6" customFormat="1" ht="16.5" customHeight="1" x14ac:dyDescent="0.2"/>
    <row r="174" spans="1:35" ht="16.5" customHeight="1" x14ac:dyDescent="0.25">
      <c r="L174" s="6"/>
      <c r="M174" s="6"/>
    </row>
    <row r="175" spans="1:35" ht="16.5" customHeight="1" x14ac:dyDescent="0.25"/>
    <row r="176" spans="1:35" ht="16.5" customHeight="1" x14ac:dyDescent="0.25"/>
    <row r="177" ht="16.5" customHeight="1" x14ac:dyDescent="0.25"/>
  </sheetData>
  <mergeCells count="315">
    <mergeCell ref="C161:F161"/>
    <mergeCell ref="G159:J159"/>
    <mergeCell ref="G160:J160"/>
    <mergeCell ref="G161:J161"/>
    <mergeCell ref="A159:B159"/>
    <mergeCell ref="A160:B160"/>
    <mergeCell ref="A161:B161"/>
    <mergeCell ref="G152:J152"/>
    <mergeCell ref="G153:J153"/>
    <mergeCell ref="G154:J154"/>
    <mergeCell ref="G155:J155"/>
    <mergeCell ref="G156:J156"/>
    <mergeCell ref="G157:J157"/>
    <mergeCell ref="G158:J158"/>
    <mergeCell ref="C159:F159"/>
    <mergeCell ref="C160:F160"/>
    <mergeCell ref="V49:X49"/>
    <mergeCell ref="L98:M101"/>
    <mergeCell ref="L97:M97"/>
    <mergeCell ref="V41:X41"/>
    <mergeCell ref="V37:X37"/>
    <mergeCell ref="V46:X46"/>
    <mergeCell ref="V47:X47"/>
    <mergeCell ref="V48:X48"/>
    <mergeCell ref="V29:X29"/>
    <mergeCell ref="V31:X31"/>
    <mergeCell ref="V34:X34"/>
    <mergeCell ref="V35:X35"/>
    <mergeCell ref="V39:X39"/>
    <mergeCell ref="L88:M91"/>
    <mergeCell ref="H16:J16"/>
    <mergeCell ref="A20:B20"/>
    <mergeCell ref="H18:J18"/>
    <mergeCell ref="J28:K28"/>
    <mergeCell ref="J29:K29"/>
    <mergeCell ref="A49:B50"/>
    <mergeCell ref="H19:J19"/>
    <mergeCell ref="H17:J17"/>
    <mergeCell ref="A17:B17"/>
    <mergeCell ref="A18:B18"/>
    <mergeCell ref="A19:B19"/>
    <mergeCell ref="A16:B16"/>
    <mergeCell ref="J35:K35"/>
    <mergeCell ref="H20:J20"/>
    <mergeCell ref="J24:K24"/>
    <mergeCell ref="J25:K25"/>
    <mergeCell ref="J26:K26"/>
    <mergeCell ref="J27:K27"/>
    <mergeCell ref="J30:K30"/>
    <mergeCell ref="J31:K31"/>
    <mergeCell ref="J33:K33"/>
    <mergeCell ref="J34:K34"/>
    <mergeCell ref="C87:F87"/>
    <mergeCell ref="G87:J87"/>
    <mergeCell ref="C88:F88"/>
    <mergeCell ref="G88:J88"/>
    <mergeCell ref="C89:F89"/>
    <mergeCell ref="G89:J89"/>
    <mergeCell ref="C84:F84"/>
    <mergeCell ref="G84:J84"/>
    <mergeCell ref="C85:F85"/>
    <mergeCell ref="G85:J85"/>
    <mergeCell ref="C86:F86"/>
    <mergeCell ref="G86:J86"/>
    <mergeCell ref="C150:F150"/>
    <mergeCell ref="G150:J150"/>
    <mergeCell ref="C147:F147"/>
    <mergeCell ref="G147:J147"/>
    <mergeCell ref="C148:F148"/>
    <mergeCell ref="G148:J148"/>
    <mergeCell ref="C149:F149"/>
    <mergeCell ref="G149:J149"/>
    <mergeCell ref="A151:B151"/>
    <mergeCell ref="G151:J151"/>
    <mergeCell ref="A152:B152"/>
    <mergeCell ref="A153:B153"/>
    <mergeCell ref="A154:B154"/>
    <mergeCell ref="A155:B155"/>
    <mergeCell ref="A156:B156"/>
    <mergeCell ref="A157:B157"/>
    <mergeCell ref="A158:B158"/>
    <mergeCell ref="C151:F151"/>
    <mergeCell ref="C152:F152"/>
    <mergeCell ref="C153:F153"/>
    <mergeCell ref="C154:F154"/>
    <mergeCell ref="C155:F155"/>
    <mergeCell ref="C156:F156"/>
    <mergeCell ref="C157:F157"/>
    <mergeCell ref="C158:F158"/>
    <mergeCell ref="C144:F144"/>
    <mergeCell ref="G144:J144"/>
    <mergeCell ref="C145:F145"/>
    <mergeCell ref="G145:J145"/>
    <mergeCell ref="C146:F146"/>
    <mergeCell ref="G146:J146"/>
    <mergeCell ref="C141:F141"/>
    <mergeCell ref="G141:J141"/>
    <mergeCell ref="C142:F142"/>
    <mergeCell ref="G142:J142"/>
    <mergeCell ref="C143:F143"/>
    <mergeCell ref="G143:J143"/>
    <mergeCell ref="G138:J138"/>
    <mergeCell ref="C139:F139"/>
    <mergeCell ref="G139:J139"/>
    <mergeCell ref="C140:F140"/>
    <mergeCell ref="G140:J140"/>
    <mergeCell ref="A148:B148"/>
    <mergeCell ref="A149:B149"/>
    <mergeCell ref="A150:B150"/>
    <mergeCell ref="C127:F127"/>
    <mergeCell ref="G127:J127"/>
    <mergeCell ref="C128:F128"/>
    <mergeCell ref="G128:J128"/>
    <mergeCell ref="C129:F129"/>
    <mergeCell ref="G129:J129"/>
    <mergeCell ref="C130:F130"/>
    <mergeCell ref="G130:J130"/>
    <mergeCell ref="C131:F131"/>
    <mergeCell ref="G131:J131"/>
    <mergeCell ref="C132:F132"/>
    <mergeCell ref="G132:J132"/>
    <mergeCell ref="C133:F133"/>
    <mergeCell ref="A143:B143"/>
    <mergeCell ref="A144:B144"/>
    <mergeCell ref="A145:B145"/>
    <mergeCell ref="A146:B146"/>
    <mergeCell ref="A147:B147"/>
    <mergeCell ref="A138:B138"/>
    <mergeCell ref="A139:B139"/>
    <mergeCell ref="A140:B140"/>
    <mergeCell ref="A141:B141"/>
    <mergeCell ref="A142:B142"/>
    <mergeCell ref="C126:F126"/>
    <mergeCell ref="G126:J126"/>
    <mergeCell ref="G133:J133"/>
    <mergeCell ref="C134:F134"/>
    <mergeCell ref="G134:J134"/>
    <mergeCell ref="C135:F135"/>
    <mergeCell ref="G135:J135"/>
    <mergeCell ref="C136:F136"/>
    <mergeCell ref="G136:J136"/>
    <mergeCell ref="C137:F137"/>
    <mergeCell ref="G137:J137"/>
    <mergeCell ref="C138:F138"/>
    <mergeCell ref="A133:B133"/>
    <mergeCell ref="A134:B134"/>
    <mergeCell ref="A135:B135"/>
    <mergeCell ref="A136:B136"/>
    <mergeCell ref="A137:B137"/>
    <mergeCell ref="C123:F123"/>
    <mergeCell ref="G123:J123"/>
    <mergeCell ref="C124:F124"/>
    <mergeCell ref="G124:J124"/>
    <mergeCell ref="C125:F125"/>
    <mergeCell ref="G125:J125"/>
    <mergeCell ref="C120:F120"/>
    <mergeCell ref="G120:J120"/>
    <mergeCell ref="C121:F121"/>
    <mergeCell ref="G121:J121"/>
    <mergeCell ref="C122:F122"/>
    <mergeCell ref="G122:J122"/>
    <mergeCell ref="C117:F117"/>
    <mergeCell ref="G117:J117"/>
    <mergeCell ref="C118:F118"/>
    <mergeCell ref="G118:J118"/>
    <mergeCell ref="C119:F119"/>
    <mergeCell ref="G119:J119"/>
    <mergeCell ref="C114:F114"/>
    <mergeCell ref="G114:J114"/>
    <mergeCell ref="C115:F115"/>
    <mergeCell ref="G115:J115"/>
    <mergeCell ref="C116:F116"/>
    <mergeCell ref="G116:J116"/>
    <mergeCell ref="C111:F111"/>
    <mergeCell ref="G111:J111"/>
    <mergeCell ref="C112:F112"/>
    <mergeCell ref="G112:J112"/>
    <mergeCell ref="C113:F113"/>
    <mergeCell ref="G113:J113"/>
    <mergeCell ref="C108:F108"/>
    <mergeCell ref="G108:J108"/>
    <mergeCell ref="C109:F109"/>
    <mergeCell ref="G109:J109"/>
    <mergeCell ref="C110:F110"/>
    <mergeCell ref="G110:J110"/>
    <mergeCell ref="C105:F105"/>
    <mergeCell ref="G105:J105"/>
    <mergeCell ref="C106:F106"/>
    <mergeCell ref="G106:J106"/>
    <mergeCell ref="C107:F107"/>
    <mergeCell ref="G107:J107"/>
    <mergeCell ref="C102:F102"/>
    <mergeCell ref="G102:J102"/>
    <mergeCell ref="C103:F103"/>
    <mergeCell ref="G103:J103"/>
    <mergeCell ref="C104:F104"/>
    <mergeCell ref="G104:J104"/>
    <mergeCell ref="C99:F99"/>
    <mergeCell ref="G99:J99"/>
    <mergeCell ref="C100:F100"/>
    <mergeCell ref="G100:J100"/>
    <mergeCell ref="C101:F101"/>
    <mergeCell ref="G101:J101"/>
    <mergeCell ref="C96:F96"/>
    <mergeCell ref="G96:J96"/>
    <mergeCell ref="C97:F97"/>
    <mergeCell ref="G97:J97"/>
    <mergeCell ref="C98:F98"/>
    <mergeCell ref="G98:J98"/>
    <mergeCell ref="C93:F93"/>
    <mergeCell ref="G93:J93"/>
    <mergeCell ref="C94:F94"/>
    <mergeCell ref="G94:J94"/>
    <mergeCell ref="C95:F95"/>
    <mergeCell ref="G95:J95"/>
    <mergeCell ref="C90:F90"/>
    <mergeCell ref="G90:J90"/>
    <mergeCell ref="C91:F91"/>
    <mergeCell ref="G91:J91"/>
    <mergeCell ref="C92:F92"/>
    <mergeCell ref="G92:J92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19:B119"/>
    <mergeCell ref="A120:B120"/>
    <mergeCell ref="A121:B121"/>
    <mergeCell ref="A122:B122"/>
    <mergeCell ref="A123:B123"/>
    <mergeCell ref="A114:B114"/>
    <mergeCell ref="A115:B115"/>
    <mergeCell ref="A116:B116"/>
    <mergeCell ref="A117:B117"/>
    <mergeCell ref="A118:B118"/>
    <mergeCell ref="A109:B109"/>
    <mergeCell ref="A110:B110"/>
    <mergeCell ref="A111:B111"/>
    <mergeCell ref="A112:B112"/>
    <mergeCell ref="A113:B113"/>
    <mergeCell ref="A104:B104"/>
    <mergeCell ref="A105:B105"/>
    <mergeCell ref="A106:B106"/>
    <mergeCell ref="A107:B107"/>
    <mergeCell ref="A108:B108"/>
    <mergeCell ref="A99:B99"/>
    <mergeCell ref="A100:B100"/>
    <mergeCell ref="A101:B101"/>
    <mergeCell ref="A102:B102"/>
    <mergeCell ref="A103:B103"/>
    <mergeCell ref="A94:B94"/>
    <mergeCell ref="A95:B95"/>
    <mergeCell ref="A96:B96"/>
    <mergeCell ref="A97:B97"/>
    <mergeCell ref="A98:B98"/>
    <mergeCell ref="A89:B89"/>
    <mergeCell ref="A90:B90"/>
    <mergeCell ref="A91:B91"/>
    <mergeCell ref="A92:B92"/>
    <mergeCell ref="A93:B93"/>
    <mergeCell ref="A84:B84"/>
    <mergeCell ref="A85:B85"/>
    <mergeCell ref="A86:B86"/>
    <mergeCell ref="A87:B87"/>
    <mergeCell ref="A88:B88"/>
    <mergeCell ref="A83:B83"/>
    <mergeCell ref="C83:F83"/>
    <mergeCell ref="G83:J83"/>
    <mergeCell ref="J69:K69"/>
    <mergeCell ref="J70:K70"/>
    <mergeCell ref="C75:K75"/>
    <mergeCell ref="J73:K73"/>
    <mergeCell ref="J67:K67"/>
    <mergeCell ref="F59:G59"/>
    <mergeCell ref="J59:K59"/>
    <mergeCell ref="E60:H60"/>
    <mergeCell ref="J60:K60"/>
    <mergeCell ref="E61:G61"/>
    <mergeCell ref="J61:K61"/>
    <mergeCell ref="E62:G62"/>
    <mergeCell ref="J62:K62"/>
    <mergeCell ref="J63:K63"/>
    <mergeCell ref="J64:K64"/>
    <mergeCell ref="J66:K66"/>
    <mergeCell ref="E77:K77"/>
    <mergeCell ref="H79:K79"/>
    <mergeCell ref="P22:S23"/>
    <mergeCell ref="U22:U23"/>
    <mergeCell ref="T22:T23"/>
    <mergeCell ref="Z22:Z23"/>
    <mergeCell ref="C8:L8"/>
    <mergeCell ref="C9:L9"/>
    <mergeCell ref="J58:K58"/>
    <mergeCell ref="J36:K36"/>
    <mergeCell ref="J37:K37"/>
    <mergeCell ref="J39:K39"/>
    <mergeCell ref="J44:K44"/>
    <mergeCell ref="J45:K45"/>
    <mergeCell ref="J47:K47"/>
    <mergeCell ref="I48:L48"/>
    <mergeCell ref="J49:L49"/>
    <mergeCell ref="J53:K53"/>
    <mergeCell ref="J41:K41"/>
    <mergeCell ref="J42:K42"/>
    <mergeCell ref="J55:K55"/>
    <mergeCell ref="J57:K57"/>
    <mergeCell ref="J43:K43"/>
    <mergeCell ref="J40:K40"/>
    <mergeCell ref="E49:G49"/>
    <mergeCell ref="D44:E44"/>
  </mergeCells>
  <pageMargins left="0.51181102362204722" right="0.11811023622047245" top="0" bottom="0" header="0" footer="0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Vorlage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Renate Boog</dc:creator>
  <cp:lastModifiedBy>Martina Grossmann</cp:lastModifiedBy>
  <cp:lastPrinted>2024-02-29T13:54:08Z</cp:lastPrinted>
  <dcterms:created xsi:type="dcterms:W3CDTF">2019-07-04T11:46:26Z</dcterms:created>
  <dcterms:modified xsi:type="dcterms:W3CDTF">2024-02-29T14:00:51Z</dcterms:modified>
</cp:coreProperties>
</file>